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7" l="1"/>
  <c r="J9" i="7" s="1"/>
  <c r="F9" i="7"/>
  <c r="O9" i="7"/>
  <c r="O76" i="7"/>
  <c r="F75" i="7"/>
  <c r="F76" i="7"/>
  <c r="E75" i="7"/>
  <c r="J75" i="7" s="1"/>
  <c r="E76" i="7"/>
  <c r="J76" i="7" s="1"/>
  <c r="O59" i="3"/>
  <c r="O60" i="3"/>
  <c r="O61" i="3"/>
  <c r="O62" i="3"/>
  <c r="O63" i="3"/>
  <c r="O64" i="3"/>
  <c r="O65" i="3"/>
  <c r="O66" i="3"/>
  <c r="F59" i="3"/>
  <c r="F60" i="3"/>
  <c r="F61" i="3"/>
  <c r="F62" i="3"/>
  <c r="F63" i="3"/>
  <c r="F64" i="3"/>
  <c r="F65" i="3"/>
  <c r="F66" i="3"/>
  <c r="B67" i="3"/>
  <c r="E59" i="3"/>
  <c r="J59" i="3" s="1"/>
  <c r="E60" i="3"/>
  <c r="J60" i="3" s="1"/>
  <c r="E61" i="3"/>
  <c r="J61" i="3" s="1"/>
  <c r="E62" i="3"/>
  <c r="J62" i="3" s="1"/>
  <c r="E63" i="3"/>
  <c r="J63" i="3" s="1"/>
  <c r="E64" i="3"/>
  <c r="J64" i="3" s="1"/>
  <c r="E65" i="3"/>
  <c r="J65" i="3" s="1"/>
  <c r="E66" i="3"/>
  <c r="J66" i="3" s="1"/>
  <c r="O51" i="3"/>
  <c r="O52" i="3"/>
  <c r="O53" i="3"/>
  <c r="O54" i="3"/>
  <c r="O55" i="3"/>
  <c r="O56" i="3"/>
  <c r="O57" i="3"/>
  <c r="F52" i="3"/>
  <c r="F53" i="3"/>
  <c r="F54" i="3"/>
  <c r="F55" i="3"/>
  <c r="F56" i="3"/>
  <c r="E49" i="3"/>
  <c r="E50" i="3"/>
  <c r="E51" i="3"/>
  <c r="E52" i="3"/>
  <c r="J52" i="3" s="1"/>
  <c r="E53" i="3"/>
  <c r="J53" i="3" s="1"/>
  <c r="E54" i="3"/>
  <c r="J54" i="3" s="1"/>
  <c r="E55" i="3"/>
  <c r="J55" i="3" s="1"/>
  <c r="E56" i="3"/>
  <c r="J56" i="3" s="1"/>
  <c r="E57" i="3"/>
  <c r="E58" i="3"/>
  <c r="O71" i="7"/>
  <c r="O72" i="7"/>
  <c r="O73" i="7"/>
  <c r="O74" i="7"/>
  <c r="O75" i="7"/>
  <c r="F71" i="7"/>
  <c r="F72" i="7"/>
  <c r="F73" i="7"/>
  <c r="F74" i="7"/>
  <c r="E71" i="7"/>
  <c r="J71" i="7" s="1"/>
  <c r="E72" i="7"/>
  <c r="J72" i="7" s="1"/>
  <c r="E73" i="7"/>
  <c r="J73" i="7" s="1"/>
  <c r="E74" i="7"/>
  <c r="J74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O70" i="7" l="1"/>
  <c r="F68" i="7"/>
  <c r="F69" i="7"/>
  <c r="F70" i="7"/>
  <c r="E70" i="7"/>
  <c r="J70" i="7" s="1"/>
  <c r="N81" i="7"/>
  <c r="B77" i="7"/>
  <c r="O69" i="7"/>
  <c r="E69" i="7"/>
  <c r="J69" i="7" s="1"/>
  <c r="O68" i="7"/>
  <c r="E68" i="7"/>
  <c r="J68" i="7" s="1"/>
  <c r="O67" i="7"/>
  <c r="F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77" i="7" l="1"/>
  <c r="I9" i="7" s="1"/>
  <c r="E78" i="7"/>
  <c r="I76" i="7" l="1"/>
  <c r="I75" i="7"/>
  <c r="I73" i="7"/>
  <c r="I71" i="7"/>
  <c r="I74" i="7"/>
  <c r="I72" i="7"/>
  <c r="I10" i="7"/>
  <c r="I5" i="7"/>
  <c r="I16" i="7"/>
  <c r="L81" i="7"/>
  <c r="I69" i="7"/>
  <c r="I66" i="7"/>
  <c r="I62" i="7"/>
  <c r="I58" i="7"/>
  <c r="I55" i="7"/>
  <c r="I51" i="7"/>
  <c r="I48" i="7"/>
  <c r="I44" i="7"/>
  <c r="I40" i="7"/>
  <c r="I36" i="7"/>
  <c r="I32" i="7"/>
  <c r="I26" i="7"/>
  <c r="I22" i="7"/>
  <c r="I18" i="7"/>
  <c r="I14" i="7"/>
  <c r="I6" i="7"/>
  <c r="I2" i="7"/>
  <c r="I11" i="7"/>
  <c r="I70" i="7"/>
  <c r="I67" i="7"/>
  <c r="I63" i="7"/>
  <c r="I59" i="7"/>
  <c r="I52" i="7"/>
  <c r="I45" i="7"/>
  <c r="I41" i="7"/>
  <c r="I37" i="7"/>
  <c r="I33" i="7"/>
  <c r="I29" i="7"/>
  <c r="I27" i="7"/>
  <c r="I23" i="7"/>
  <c r="I19" i="7"/>
  <c r="I15" i="7"/>
  <c r="G82" i="7"/>
  <c r="H9" i="7" s="1"/>
  <c r="I64" i="7"/>
  <c r="I60" i="7"/>
  <c r="I56" i="7"/>
  <c r="I53" i="7"/>
  <c r="I49" i="7"/>
  <c r="I46" i="7"/>
  <c r="I42" i="7"/>
  <c r="I38" i="7"/>
  <c r="I34" i="7"/>
  <c r="I30" i="7"/>
  <c r="I24" i="7"/>
  <c r="I8" i="7"/>
  <c r="I4" i="7"/>
  <c r="I13" i="7"/>
  <c r="I12" i="7"/>
  <c r="I3" i="7"/>
  <c r="I21" i="7"/>
  <c r="I68" i="7"/>
  <c r="I65" i="7"/>
  <c r="I61" i="7"/>
  <c r="I57" i="7"/>
  <c r="I54" i="7"/>
  <c r="I50" i="7"/>
  <c r="I47" i="7"/>
  <c r="I43" i="7"/>
  <c r="I39" i="7"/>
  <c r="I35" i="7"/>
  <c r="I31" i="7"/>
  <c r="I28" i="7"/>
  <c r="I25" i="7"/>
  <c r="G81" i="7"/>
  <c r="G9" i="7" s="1"/>
  <c r="I20" i="7"/>
  <c r="I17" i="7"/>
  <c r="I7" i="7"/>
  <c r="G85" i="7"/>
  <c r="G88" i="7"/>
  <c r="G92" i="7" s="1"/>
  <c r="J81" i="7"/>
  <c r="K81" i="7" s="1"/>
  <c r="G86" i="7"/>
  <c r="G76" i="7" l="1"/>
  <c r="H76" i="7"/>
  <c r="G71" i="7"/>
  <c r="G74" i="7"/>
  <c r="G72" i="7"/>
  <c r="G75" i="7"/>
  <c r="G73" i="7"/>
  <c r="H75" i="7"/>
  <c r="H73" i="7"/>
  <c r="H71" i="7"/>
  <c r="H74" i="7"/>
  <c r="H72" i="7"/>
  <c r="G10" i="7"/>
  <c r="G5" i="7"/>
  <c r="H10" i="7"/>
  <c r="H5" i="7"/>
  <c r="G16" i="7"/>
  <c r="H16" i="7"/>
  <c r="H70" i="7"/>
  <c r="G69" i="7"/>
  <c r="G70" i="7"/>
  <c r="G96" i="7"/>
  <c r="H68" i="7"/>
  <c r="H65" i="7"/>
  <c r="H61" i="7"/>
  <c r="H57" i="7"/>
  <c r="H54" i="7"/>
  <c r="H50" i="7"/>
  <c r="H47" i="7"/>
  <c r="H43" i="7"/>
  <c r="H39" i="7"/>
  <c r="H35" i="7"/>
  <c r="H31" i="7"/>
  <c r="H28" i="7"/>
  <c r="H25" i="7"/>
  <c r="H21" i="7"/>
  <c r="H17" i="7"/>
  <c r="H13" i="7"/>
  <c r="H69" i="7"/>
  <c r="H66" i="7"/>
  <c r="H62" i="7"/>
  <c r="H58" i="7"/>
  <c r="H55" i="7"/>
  <c r="H51" i="7"/>
  <c r="H48" i="7"/>
  <c r="H44" i="7"/>
  <c r="H40" i="7"/>
  <c r="H36" i="7"/>
  <c r="H32" i="7"/>
  <c r="H26" i="7"/>
  <c r="H22" i="7"/>
  <c r="H18" i="7"/>
  <c r="H14" i="7"/>
  <c r="H67" i="7"/>
  <c r="H63" i="7"/>
  <c r="H59" i="7"/>
  <c r="H52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64" i="7"/>
  <c r="H60" i="7"/>
  <c r="H56" i="7"/>
  <c r="H53" i="7"/>
  <c r="H49" i="7"/>
  <c r="H46" i="7"/>
  <c r="H42" i="7"/>
  <c r="H38" i="7"/>
  <c r="H34" i="7"/>
  <c r="H30" i="7"/>
  <c r="H24" i="7"/>
  <c r="G97" i="7"/>
  <c r="H6" i="7"/>
  <c r="H2" i="7"/>
  <c r="H4" i="7"/>
  <c r="H12" i="7"/>
  <c r="G91" i="7"/>
  <c r="G64" i="7"/>
  <c r="G60" i="7"/>
  <c r="G56" i="7"/>
  <c r="G53" i="7"/>
  <c r="G49" i="7"/>
  <c r="G46" i="7"/>
  <c r="G42" i="7"/>
  <c r="G38" i="7"/>
  <c r="G34" i="7"/>
  <c r="G30" i="7"/>
  <c r="G24" i="7"/>
  <c r="G20" i="7"/>
  <c r="G12" i="7"/>
  <c r="G8" i="7"/>
  <c r="G4" i="7"/>
  <c r="G13" i="7"/>
  <c r="G95" i="7"/>
  <c r="P84" i="7"/>
  <c r="G68" i="7"/>
  <c r="G65" i="7"/>
  <c r="G61" i="7"/>
  <c r="G57" i="7"/>
  <c r="G54" i="7"/>
  <c r="G50" i="7"/>
  <c r="G47" i="7"/>
  <c r="G43" i="7"/>
  <c r="G39" i="7"/>
  <c r="G35" i="7"/>
  <c r="G31" i="7"/>
  <c r="G28" i="7"/>
  <c r="G25" i="7"/>
  <c r="G21" i="7"/>
  <c r="G17" i="7"/>
  <c r="G94" i="7"/>
  <c r="G66" i="7"/>
  <c r="G62" i="7"/>
  <c r="G58" i="7"/>
  <c r="G55" i="7"/>
  <c r="G51" i="7"/>
  <c r="G48" i="7"/>
  <c r="G44" i="7"/>
  <c r="G40" i="7"/>
  <c r="G36" i="7"/>
  <c r="G32" i="7"/>
  <c r="G26" i="7"/>
  <c r="G6" i="7"/>
  <c r="G2" i="7"/>
  <c r="G67" i="7"/>
  <c r="G63" i="7"/>
  <c r="G59" i="7"/>
  <c r="G52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90" i="7"/>
  <c r="O58" i="3"/>
  <c r="F51" i="3"/>
  <c r="F57" i="3"/>
  <c r="J51" i="3"/>
  <c r="J57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F46" i="3"/>
  <c r="F47" i="3"/>
  <c r="F48" i="3"/>
  <c r="F49" i="3"/>
  <c r="F50" i="3"/>
  <c r="F58" i="3"/>
  <c r="E42" i="3"/>
  <c r="E43" i="3"/>
  <c r="E44" i="3"/>
  <c r="E45" i="3"/>
  <c r="E46" i="3"/>
  <c r="J46" i="3" s="1"/>
  <c r="E47" i="3"/>
  <c r="J47" i="3" s="1"/>
  <c r="E48" i="3"/>
  <c r="J48" i="3" s="1"/>
  <c r="J49" i="3"/>
  <c r="J50" i="3"/>
  <c r="J58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J30" i="3" s="1"/>
  <c r="E31" i="3"/>
  <c r="J31" i="3" s="1"/>
  <c r="E32" i="3"/>
  <c r="J32" i="3" s="1"/>
  <c r="E33" i="3"/>
  <c r="J33" i="3" s="1"/>
  <c r="E34" i="3"/>
  <c r="J34" i="3" s="1"/>
  <c r="E35" i="3"/>
  <c r="J35" i="3" s="1"/>
  <c r="E36" i="3"/>
  <c r="J36" i="3" s="1"/>
  <c r="E37" i="3"/>
  <c r="E38" i="3"/>
  <c r="E39" i="3"/>
  <c r="E40" i="3"/>
  <c r="E41" i="3"/>
  <c r="E67" i="3" l="1"/>
  <c r="E68" i="3"/>
  <c r="I62" i="3" l="1"/>
  <c r="I65" i="3"/>
  <c r="I59" i="3"/>
  <c r="I63" i="3"/>
  <c r="I66" i="3"/>
  <c r="I60" i="3"/>
  <c r="I64" i="3"/>
  <c r="I61" i="3"/>
  <c r="I53" i="3"/>
  <c r="I55" i="3"/>
  <c r="I52" i="3"/>
  <c r="I54" i="3"/>
  <c r="I56" i="3"/>
  <c r="G78" i="3"/>
  <c r="G81" i="3" s="1"/>
  <c r="G75" i="3"/>
  <c r="G76" i="3"/>
  <c r="I57" i="3"/>
  <c r="I51" i="3"/>
  <c r="I58" i="3"/>
  <c r="I49" i="3"/>
  <c r="I46" i="3"/>
  <c r="I50" i="3"/>
  <c r="I47" i="3"/>
  <c r="I48" i="3"/>
  <c r="G72" i="3"/>
  <c r="G71" i="3"/>
  <c r="J6" i="3"/>
  <c r="J8" i="3"/>
  <c r="J10" i="3"/>
  <c r="J13" i="3"/>
  <c r="J16" i="3"/>
  <c r="J17" i="3"/>
  <c r="J19" i="3"/>
  <c r="J20" i="3"/>
  <c r="J22" i="3"/>
  <c r="J23" i="3"/>
  <c r="J25" i="3"/>
  <c r="J26" i="3"/>
  <c r="J28" i="3"/>
  <c r="J29" i="3"/>
  <c r="J41" i="3"/>
  <c r="J44" i="3"/>
  <c r="J3" i="3"/>
  <c r="J5" i="3"/>
  <c r="J7" i="3"/>
  <c r="J9" i="3"/>
  <c r="J11" i="3"/>
  <c r="J12" i="3"/>
  <c r="J14" i="3"/>
  <c r="J15" i="3"/>
  <c r="J18" i="3"/>
  <c r="J21" i="3"/>
  <c r="J24" i="3"/>
  <c r="J27" i="3"/>
  <c r="J37" i="3"/>
  <c r="J38" i="3"/>
  <c r="J39" i="3"/>
  <c r="J40" i="3"/>
  <c r="J42" i="3"/>
  <c r="J43" i="3"/>
  <c r="J45" i="3"/>
  <c r="J2" i="3"/>
  <c r="N71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59" i="3" l="1"/>
  <c r="H63" i="3"/>
  <c r="H66" i="3"/>
  <c r="H60" i="3"/>
  <c r="H64" i="3"/>
  <c r="H61" i="3"/>
  <c r="H62" i="3"/>
  <c r="H65" i="3"/>
  <c r="G60" i="3"/>
  <c r="G64" i="3"/>
  <c r="G61" i="3"/>
  <c r="G62" i="3"/>
  <c r="G65" i="3"/>
  <c r="G59" i="3"/>
  <c r="G63" i="3"/>
  <c r="G66" i="3"/>
  <c r="G52" i="3"/>
  <c r="G53" i="3"/>
  <c r="G54" i="3"/>
  <c r="G55" i="3"/>
  <c r="G56" i="3"/>
  <c r="H52" i="3"/>
  <c r="H53" i="3"/>
  <c r="H54" i="3"/>
  <c r="H56" i="3"/>
  <c r="H55" i="3"/>
  <c r="G80" i="3"/>
  <c r="G57" i="3"/>
  <c r="G51" i="3"/>
  <c r="G58" i="3"/>
  <c r="H51" i="3"/>
  <c r="H58" i="3"/>
  <c r="H57" i="3"/>
  <c r="P74" i="3"/>
  <c r="H49" i="3"/>
  <c r="H46" i="3"/>
  <c r="H47" i="3"/>
  <c r="H50" i="3"/>
  <c r="H48" i="3"/>
  <c r="G48" i="3"/>
  <c r="G49" i="3"/>
  <c r="G46" i="3"/>
  <c r="G50" i="3"/>
  <c r="G47" i="3"/>
  <c r="G2" i="3"/>
  <c r="G82" i="3"/>
  <c r="J4" i="3"/>
  <c r="L71" i="3" l="1"/>
  <c r="I2" i="3"/>
  <c r="I36" i="3"/>
  <c r="I33" i="3"/>
  <c r="I29" i="3"/>
  <c r="I16" i="3"/>
  <c r="I4" i="3"/>
  <c r="I45" i="3"/>
  <c r="I39" i="3"/>
  <c r="I37" i="3"/>
  <c r="I35" i="3"/>
  <c r="I32" i="3"/>
  <c r="I28" i="3"/>
  <c r="I25" i="3"/>
  <c r="I22" i="3"/>
  <c r="I19" i="3"/>
  <c r="I13" i="3"/>
  <c r="I11" i="3"/>
  <c r="I44" i="3"/>
  <c r="I41" i="3"/>
  <c r="I26" i="3"/>
  <c r="I23" i="3"/>
  <c r="I20" i="3"/>
  <c r="I8" i="3"/>
  <c r="I6" i="3"/>
  <c r="I5" i="3"/>
  <c r="I3" i="3"/>
  <c r="I42" i="3"/>
  <c r="I30" i="3"/>
  <c r="I24" i="3"/>
  <c r="I17" i="3"/>
  <c r="I43" i="3"/>
  <c r="I38" i="3"/>
  <c r="I31" i="3"/>
  <c r="I21" i="3"/>
  <c r="I12" i="3"/>
  <c r="I9" i="3"/>
  <c r="I7" i="3"/>
  <c r="I40" i="3"/>
  <c r="I34" i="3"/>
  <c r="I27" i="3"/>
  <c r="I18" i="3"/>
  <c r="I15" i="3"/>
  <c r="I14" i="3"/>
  <c r="I10" i="3"/>
  <c r="J71" i="3"/>
  <c r="K71" i="3" s="1"/>
  <c r="H2" i="3" l="1"/>
  <c r="G87" i="3"/>
  <c r="G86" i="3"/>
  <c r="H25" i="3"/>
  <c r="H22" i="3"/>
  <c r="H19" i="3"/>
  <c r="H41" i="3"/>
  <c r="H33" i="3"/>
  <c r="H29" i="3"/>
  <c r="H23" i="3"/>
  <c r="H20" i="3"/>
  <c r="H16" i="3"/>
  <c r="H43" i="3"/>
  <c r="H40" i="3"/>
  <c r="H38" i="3"/>
  <c r="H34" i="3"/>
  <c r="H31" i="3"/>
  <c r="H27" i="3"/>
  <c r="H21" i="3"/>
  <c r="H18" i="3"/>
  <c r="H15" i="3"/>
  <c r="H14" i="3"/>
  <c r="H10" i="3"/>
  <c r="H35" i="3"/>
  <c r="H32" i="3"/>
  <c r="H28" i="3"/>
  <c r="H13" i="3"/>
  <c r="H11" i="3"/>
  <c r="H44" i="3"/>
  <c r="H36" i="3"/>
  <c r="H26" i="3"/>
  <c r="H45" i="3"/>
  <c r="H39" i="3"/>
  <c r="H5" i="3"/>
  <c r="H6" i="3"/>
  <c r="H4" i="3"/>
  <c r="H12" i="3"/>
  <c r="H9" i="3"/>
  <c r="H7" i="3"/>
  <c r="H42" i="3"/>
  <c r="H37" i="3"/>
  <c r="H30" i="3"/>
  <c r="H24" i="3"/>
  <c r="H17" i="3"/>
  <c r="H3" i="3"/>
  <c r="H8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85" i="3"/>
  <c r="G6" i="3"/>
  <c r="G4" i="3"/>
  <c r="G5" i="3"/>
  <c r="G84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<sst xmlns="http://schemas.openxmlformats.org/spreadsheetml/2006/main" count="56" uniqueCount="26">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</sst>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models'!$D$2:$D$66</c:f>
              <c:numCache>
                <c:formatCode>General</c:formatCode>
                <c:ptCount val="65"/>
                <c:pt idx="0">
                  <c:v>9361.1875</c:v>
                </c:pt>
                <c:pt idx="1">
                  <c:v>9378.3740230000003</c:v>
                </c:pt>
                <c:pt idx="2">
                  <c:v>9369.6914059999999</c:v>
                </c:pt>
                <c:pt idx="3">
                  <c:v>9423.9199219999991</c:v>
                </c:pt>
                <c:pt idx="4">
                  <c:v>9406.6240230000003</c:v>
                </c:pt>
                <c:pt idx="5">
                  <c:v>9376.8193360000005</c:v>
                </c:pt>
                <c:pt idx="6">
                  <c:v>9397.3037110000005</c:v>
                </c:pt>
                <c:pt idx="7">
                  <c:v>9373.5390630000002</c:v>
                </c:pt>
                <c:pt idx="8">
                  <c:v>9448.1103519999997</c:v>
                </c:pt>
                <c:pt idx="9">
                  <c:v>9419.5019530000009</c:v>
                </c:pt>
                <c:pt idx="10">
                  <c:v>9510.2402340000008</c:v>
                </c:pt>
                <c:pt idx="11">
                  <c:v>9437.8359380000002</c:v>
                </c:pt>
                <c:pt idx="12">
                  <c:v>9500.7275389999995</c:v>
                </c:pt>
                <c:pt idx="13">
                  <c:v>8135.6875</c:v>
                </c:pt>
                <c:pt idx="14">
                  <c:v>8181.6650390000004</c:v>
                </c:pt>
                <c:pt idx="15">
                  <c:v>8165.673828</c:v>
                </c:pt>
                <c:pt idx="16">
                  <c:v>8139.5239259999998</c:v>
                </c:pt>
                <c:pt idx="17">
                  <c:v>8161.9140630000002</c:v>
                </c:pt>
                <c:pt idx="18">
                  <c:v>8147.3544920000004</c:v>
                </c:pt>
                <c:pt idx="19">
                  <c:v>13642.615234000001</c:v>
                </c:pt>
                <c:pt idx="20">
                  <c:v>13588.998046999999</c:v>
                </c:pt>
                <c:pt idx="21">
                  <c:v>13610.182617</c:v>
                </c:pt>
                <c:pt idx="22">
                  <c:v>13583.245117</c:v>
                </c:pt>
                <c:pt idx="23">
                  <c:v>13575.868164</c:v>
                </c:pt>
                <c:pt idx="24">
                  <c:v>13608.715819999999</c:v>
                </c:pt>
                <c:pt idx="25">
                  <c:v>11978.578125</c:v>
                </c:pt>
                <c:pt idx="26">
                  <c:v>11997.3125</c:v>
                </c:pt>
                <c:pt idx="27">
                  <c:v>12020.533203000001</c:v>
                </c:pt>
                <c:pt idx="28">
                  <c:v>11959.381836</c:v>
                </c:pt>
                <c:pt idx="29">
                  <c:v>11969.694336</c:v>
                </c:pt>
                <c:pt idx="30">
                  <c:v>11993.981444999999</c:v>
                </c:pt>
                <c:pt idx="31">
                  <c:v>11991.714844</c:v>
                </c:pt>
                <c:pt idx="32">
                  <c:v>11996.170898</c:v>
                </c:pt>
                <c:pt idx="33">
                  <c:v>7840.9672849999997</c:v>
                </c:pt>
                <c:pt idx="34">
                  <c:v>7826.4560549999997</c:v>
                </c:pt>
                <c:pt idx="35">
                  <c:v>7827.6137699999999</c:v>
                </c:pt>
                <c:pt idx="36">
                  <c:v>7817.5864259999998</c:v>
                </c:pt>
                <c:pt idx="37">
                  <c:v>7858.8920900000003</c:v>
                </c:pt>
                <c:pt idx="38">
                  <c:v>7972.1127930000002</c:v>
                </c:pt>
                <c:pt idx="39">
                  <c:v>7969.4077150000003</c:v>
                </c:pt>
                <c:pt idx="40">
                  <c:v>8001.6025390000004</c:v>
                </c:pt>
                <c:pt idx="41">
                  <c:v>7999.4174800000001</c:v>
                </c:pt>
                <c:pt idx="42">
                  <c:v>7986.5859380000002</c:v>
                </c:pt>
                <c:pt idx="43">
                  <c:v>7998.2158200000003</c:v>
                </c:pt>
                <c:pt idx="44">
                  <c:v>8019.3422849999997</c:v>
                </c:pt>
                <c:pt idx="45">
                  <c:v>8058.6464839999999</c:v>
                </c:pt>
                <c:pt idx="46">
                  <c:v>8039.4658200000003</c:v>
                </c:pt>
                <c:pt idx="47">
                  <c:v>8047.5786129999997</c:v>
                </c:pt>
                <c:pt idx="48">
                  <c:v>8045.578125</c:v>
                </c:pt>
                <c:pt idx="49">
                  <c:v>6499.2128910000001</c:v>
                </c:pt>
                <c:pt idx="50">
                  <c:v>6525.548828</c:v>
                </c:pt>
                <c:pt idx="51">
                  <c:v>6526.4692379999997</c:v>
                </c:pt>
                <c:pt idx="52">
                  <c:v>6479.3339839999999</c:v>
                </c:pt>
                <c:pt idx="53">
                  <c:v>6499.6625979999999</c:v>
                </c:pt>
                <c:pt idx="54">
                  <c:v>6518.9814450000003</c:v>
                </c:pt>
                <c:pt idx="55">
                  <c:v>6528.5361329999996</c:v>
                </c:pt>
                <c:pt idx="56">
                  <c:v>6516.2109380000002</c:v>
                </c:pt>
                <c:pt idx="57">
                  <c:v>6368.1811520000001</c:v>
                </c:pt>
                <c:pt idx="58">
                  <c:v>6391.3188479999999</c:v>
                </c:pt>
                <c:pt idx="59">
                  <c:v>6438.4804690000001</c:v>
                </c:pt>
                <c:pt idx="60">
                  <c:v>6353.9873049999997</c:v>
                </c:pt>
                <c:pt idx="61">
                  <c:v>6363.7163090000004</c:v>
                </c:pt>
                <c:pt idx="62">
                  <c:v>6364.1162109999996</c:v>
                </c:pt>
                <c:pt idx="63">
                  <c:v>6435.5415039999998</c:v>
                </c:pt>
                <c:pt idx="64">
                  <c:v>6416.6621089999999</c:v>
                </c:pt>
              </c:numCache>
            </c:numRef>
          </c:xVal>
          <c:yVal>
            <c:numRef>
              <c:f>' 10 models'!$C$2:$C$66</c:f>
              <c:numCache>
                <c:formatCode>General</c:formatCode>
                <c:ptCount val="65"/>
                <c:pt idx="0">
                  <c:v>9241.1767579999996</c:v>
                </c:pt>
                <c:pt idx="1">
                  <c:v>9239.7490230000003</c:v>
                </c:pt>
                <c:pt idx="2">
                  <c:v>9239.5927730000003</c:v>
                </c:pt>
                <c:pt idx="3">
                  <c:v>9240.5820309999999</c:v>
                </c:pt>
                <c:pt idx="4">
                  <c:v>9248.7460940000001</c:v>
                </c:pt>
                <c:pt idx="5">
                  <c:v>9253.7734380000002</c:v>
                </c:pt>
                <c:pt idx="6">
                  <c:v>9252.3847659999992</c:v>
                </c:pt>
                <c:pt idx="7">
                  <c:v>9249.7373050000006</c:v>
                </c:pt>
                <c:pt idx="8">
                  <c:v>9303.9404300000006</c:v>
                </c:pt>
                <c:pt idx="9">
                  <c:v>9325.7675780000009</c:v>
                </c:pt>
                <c:pt idx="10">
                  <c:v>9333.3115230000003</c:v>
                </c:pt>
                <c:pt idx="11">
                  <c:v>9335.2900389999995</c:v>
                </c:pt>
                <c:pt idx="12">
                  <c:v>9321.2167969999991</c:v>
                </c:pt>
                <c:pt idx="13">
                  <c:v>8010.0551759999998</c:v>
                </c:pt>
                <c:pt idx="14">
                  <c:v>8016.6743159999996</c:v>
                </c:pt>
                <c:pt idx="15">
                  <c:v>8013.8627930000002</c:v>
                </c:pt>
                <c:pt idx="16">
                  <c:v>8016.7397460000002</c:v>
                </c:pt>
                <c:pt idx="17">
                  <c:v>8013.779297</c:v>
                </c:pt>
                <c:pt idx="18">
                  <c:v>8016.4047849999997</c:v>
                </c:pt>
                <c:pt idx="19">
                  <c:v>13471.296875</c:v>
                </c:pt>
                <c:pt idx="20">
                  <c:v>13483.574219</c:v>
                </c:pt>
                <c:pt idx="21">
                  <c:v>13485.393555000001</c:v>
                </c:pt>
                <c:pt idx="22">
                  <c:v>13452.754883</c:v>
                </c:pt>
                <c:pt idx="23">
                  <c:v>13463.363281</c:v>
                </c:pt>
                <c:pt idx="24">
                  <c:v>13461.234375</c:v>
                </c:pt>
                <c:pt idx="25">
                  <c:v>11861.976563</c:v>
                </c:pt>
                <c:pt idx="26">
                  <c:v>11863.555664</c:v>
                </c:pt>
                <c:pt idx="27">
                  <c:v>11856.335938</c:v>
                </c:pt>
                <c:pt idx="28">
                  <c:v>11880.205078000001</c:v>
                </c:pt>
                <c:pt idx="29">
                  <c:v>11877.277344</c:v>
                </c:pt>
                <c:pt idx="30">
                  <c:v>11866.104492</c:v>
                </c:pt>
                <c:pt idx="31">
                  <c:v>11869.560546999999</c:v>
                </c:pt>
                <c:pt idx="32">
                  <c:v>11858.084961</c:v>
                </c:pt>
                <c:pt idx="33">
                  <c:v>7699.6899409999996</c:v>
                </c:pt>
                <c:pt idx="34">
                  <c:v>7685.1601559999999</c:v>
                </c:pt>
                <c:pt idx="35">
                  <c:v>7699.5288090000004</c:v>
                </c:pt>
                <c:pt idx="36">
                  <c:v>7692.1552730000003</c:v>
                </c:pt>
                <c:pt idx="37">
                  <c:v>7670.0209960000002</c:v>
                </c:pt>
                <c:pt idx="38">
                  <c:v>7828.0654299999997</c:v>
                </c:pt>
                <c:pt idx="39">
                  <c:v>7847.7211909999996</c:v>
                </c:pt>
                <c:pt idx="40">
                  <c:v>7844.6899409999996</c:v>
                </c:pt>
                <c:pt idx="41">
                  <c:v>7821.6284180000002</c:v>
                </c:pt>
                <c:pt idx="42">
                  <c:v>7833.0014650000003</c:v>
                </c:pt>
                <c:pt idx="43">
                  <c:v>7847.2319340000004</c:v>
                </c:pt>
                <c:pt idx="44">
                  <c:v>7868.6040039999998</c:v>
                </c:pt>
                <c:pt idx="45">
                  <c:v>7873.8725590000004</c:v>
                </c:pt>
                <c:pt idx="46">
                  <c:v>7885.970703</c:v>
                </c:pt>
                <c:pt idx="47">
                  <c:v>7883.1953130000002</c:v>
                </c:pt>
                <c:pt idx="48">
                  <c:v>7880.0454099999997</c:v>
                </c:pt>
                <c:pt idx="49">
                  <c:v>6351.294922</c:v>
                </c:pt>
                <c:pt idx="50">
                  <c:v>6340.6220700000003</c:v>
                </c:pt>
                <c:pt idx="51">
                  <c:v>6341.5498049999997</c:v>
                </c:pt>
                <c:pt idx="52">
                  <c:v>6366.091797</c:v>
                </c:pt>
                <c:pt idx="53">
                  <c:v>6353.2441410000001</c:v>
                </c:pt>
                <c:pt idx="54">
                  <c:v>6345.1918949999999</c:v>
                </c:pt>
                <c:pt idx="55">
                  <c:v>6336.8740230000003</c:v>
                </c:pt>
                <c:pt idx="56">
                  <c:v>6327.7602539999998</c:v>
                </c:pt>
                <c:pt idx="57">
                  <c:v>6250.517578</c:v>
                </c:pt>
                <c:pt idx="58">
                  <c:v>6249.8676759999998</c:v>
                </c:pt>
                <c:pt idx="59">
                  <c:v>6248.5942379999997</c:v>
                </c:pt>
                <c:pt idx="60">
                  <c:v>6255.7744140000004</c:v>
                </c:pt>
                <c:pt idx="61">
                  <c:v>6250.9985349999997</c:v>
                </c:pt>
                <c:pt idx="62">
                  <c:v>6247.9506840000004</c:v>
                </c:pt>
                <c:pt idx="63">
                  <c:v>6237.2314450000003</c:v>
                </c:pt>
                <c:pt idx="64">
                  <c:v>6243.2851559999999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23592"/>
        <c:axId val="518223984"/>
      </c:scatterChart>
      <c:valAx>
        <c:axId val="518223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8223984"/>
        <c:crosses val="autoZero"/>
        <c:crossBetween val="midCat"/>
      </c:valAx>
      <c:valAx>
        <c:axId val="5182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8223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models'!$F$2:$F$66</c:f>
              <c:numCache>
                <c:formatCode>General</c:formatCode>
                <c:ptCount val="65"/>
                <c:pt idx="0">
                  <c:v>9301.1821290000007</c:v>
                </c:pt>
                <c:pt idx="1">
                  <c:v>9309.0615230000003</c:v>
                </c:pt>
                <c:pt idx="2">
                  <c:v>9304.642089500001</c:v>
                </c:pt>
                <c:pt idx="3">
                  <c:v>9332.2509764999995</c:v>
                </c:pt>
                <c:pt idx="4">
                  <c:v>9327.6850584999993</c:v>
                </c:pt>
                <c:pt idx="5">
                  <c:v>9315.2963870000003</c:v>
                </c:pt>
                <c:pt idx="6">
                  <c:v>9324.8442384999998</c:v>
                </c:pt>
                <c:pt idx="7">
                  <c:v>9311.6381839999995</c:v>
                </c:pt>
                <c:pt idx="8">
                  <c:v>9376.0253909999992</c:v>
                </c:pt>
                <c:pt idx="9">
                  <c:v>9372.6347655000009</c:v>
                </c:pt>
                <c:pt idx="10">
                  <c:v>9421.7758785000005</c:v>
                </c:pt>
                <c:pt idx="11">
                  <c:v>9386.5629884999998</c:v>
                </c:pt>
                <c:pt idx="12">
                  <c:v>9410.9721680000002</c:v>
                </c:pt>
                <c:pt idx="13">
                  <c:v>8072.8713379999999</c:v>
                </c:pt>
                <c:pt idx="14">
                  <c:v>8099.1696775</c:v>
                </c:pt>
                <c:pt idx="15">
                  <c:v>8089.7683104999996</c:v>
                </c:pt>
                <c:pt idx="16">
                  <c:v>8078.1318360000005</c:v>
                </c:pt>
                <c:pt idx="17">
                  <c:v>8087.8466800000006</c:v>
                </c:pt>
                <c:pt idx="18">
                  <c:v>8081.8796385000005</c:v>
                </c:pt>
                <c:pt idx="19">
                  <c:v>13556.9560545</c:v>
                </c:pt>
                <c:pt idx="20">
                  <c:v>13536.286133</c:v>
                </c:pt>
                <c:pt idx="21">
                  <c:v>13547.788086</c:v>
                </c:pt>
                <c:pt idx="22">
                  <c:v>13518</c:v>
                </c:pt>
                <c:pt idx="23">
                  <c:v>13519.615722499999</c:v>
                </c:pt>
                <c:pt idx="24">
                  <c:v>13534.975097499999</c:v>
                </c:pt>
                <c:pt idx="25">
                  <c:v>11920.277344</c:v>
                </c:pt>
                <c:pt idx="26">
                  <c:v>11930.434082</c:v>
                </c:pt>
                <c:pt idx="27">
                  <c:v>11938.434570500001</c:v>
                </c:pt>
                <c:pt idx="28">
                  <c:v>11919.793457</c:v>
                </c:pt>
                <c:pt idx="29">
                  <c:v>11923.485840000001</c:v>
                </c:pt>
                <c:pt idx="30">
                  <c:v>11930.0429685</c:v>
                </c:pt>
                <c:pt idx="31">
                  <c:v>11930.6376955</c:v>
                </c:pt>
                <c:pt idx="32">
                  <c:v>11927.1279295</c:v>
                </c:pt>
                <c:pt idx="33">
                  <c:v>7770.3286129999997</c:v>
                </c:pt>
                <c:pt idx="34">
                  <c:v>7755.8081055000002</c:v>
                </c:pt>
                <c:pt idx="35">
                  <c:v>7763.5712894999997</c:v>
                </c:pt>
                <c:pt idx="36">
                  <c:v>7754.8708495000001</c:v>
                </c:pt>
                <c:pt idx="37">
                  <c:v>7764.4565430000002</c:v>
                </c:pt>
                <c:pt idx="38">
                  <c:v>7900.0891114999995</c:v>
                </c:pt>
                <c:pt idx="39">
                  <c:v>7908.564453</c:v>
                </c:pt>
                <c:pt idx="40">
                  <c:v>7923.14624</c:v>
                </c:pt>
                <c:pt idx="41">
                  <c:v>7910.5229490000002</c:v>
                </c:pt>
                <c:pt idx="42">
                  <c:v>7909.7937015000007</c:v>
                </c:pt>
                <c:pt idx="43">
                  <c:v>7922.7238770000004</c:v>
                </c:pt>
                <c:pt idx="44">
                  <c:v>7943.9731444999998</c:v>
                </c:pt>
                <c:pt idx="45">
                  <c:v>7966.2595215000001</c:v>
                </c:pt>
                <c:pt idx="46">
                  <c:v>7962.7182615000002</c:v>
                </c:pt>
                <c:pt idx="47">
                  <c:v>7965.3869629999999</c:v>
                </c:pt>
                <c:pt idx="48">
                  <c:v>7962.8117674999994</c:v>
                </c:pt>
                <c:pt idx="49">
                  <c:v>6425.2539065000001</c:v>
                </c:pt>
                <c:pt idx="50">
                  <c:v>6433.0854490000002</c:v>
                </c:pt>
                <c:pt idx="51">
                  <c:v>6434.0095215000001</c:v>
                </c:pt>
                <c:pt idx="52">
                  <c:v>6422.7128905</c:v>
                </c:pt>
                <c:pt idx="53">
                  <c:v>6426.4533695</c:v>
                </c:pt>
                <c:pt idx="54">
                  <c:v>6432.0866700000006</c:v>
                </c:pt>
                <c:pt idx="55">
                  <c:v>6432.705078</c:v>
                </c:pt>
                <c:pt idx="56">
                  <c:v>6421.9855960000004</c:v>
                </c:pt>
                <c:pt idx="57">
                  <c:v>6309.349365</c:v>
                </c:pt>
                <c:pt idx="58">
                  <c:v>6320.5932620000003</c:v>
                </c:pt>
                <c:pt idx="59">
                  <c:v>6343.5373534999999</c:v>
                </c:pt>
                <c:pt idx="60">
                  <c:v>6304.8808595</c:v>
                </c:pt>
                <c:pt idx="61">
                  <c:v>6307.357422</c:v>
                </c:pt>
                <c:pt idx="62">
                  <c:v>6306.0334475</c:v>
                </c:pt>
                <c:pt idx="63">
                  <c:v>6336.3864745000001</c:v>
                </c:pt>
                <c:pt idx="64">
                  <c:v>6329.9736324999994</c:v>
                </c:pt>
              </c:numCache>
            </c:numRef>
          </c:xVal>
          <c:yVal>
            <c:numRef>
              <c:f>' 10 models'!$E$2:$E$66</c:f>
              <c:numCache>
                <c:formatCode>General</c:formatCode>
                <c:ptCount val="65"/>
                <c:pt idx="0">
                  <c:v>120.01074200000039</c:v>
                </c:pt>
                <c:pt idx="1">
                  <c:v>138.625</c:v>
                </c:pt>
                <c:pt idx="2">
                  <c:v>130.09863299999961</c:v>
                </c:pt>
                <c:pt idx="3">
                  <c:v>183.33789099999922</c:v>
                </c:pt>
                <c:pt idx="4">
                  <c:v>157.87792900000022</c:v>
                </c:pt>
                <c:pt idx="5">
                  <c:v>123.04589800000031</c:v>
                </c:pt>
                <c:pt idx="6">
                  <c:v>144.91894500000126</c:v>
                </c:pt>
                <c:pt idx="7">
                  <c:v>123.80175799999961</c:v>
                </c:pt>
                <c:pt idx="8">
                  <c:v>144.16992199999913</c:v>
                </c:pt>
                <c:pt idx="9">
                  <c:v>93.734375</c:v>
                </c:pt>
                <c:pt idx="10">
                  <c:v>176.92871100000048</c:v>
                </c:pt>
                <c:pt idx="11">
                  <c:v>102.54589900000065</c:v>
                </c:pt>
                <c:pt idx="12">
                  <c:v>179.51074200000039</c:v>
                </c:pt>
                <c:pt idx="13">
                  <c:v>125.63232400000015</c:v>
                </c:pt>
                <c:pt idx="14">
                  <c:v>164.9907230000008</c:v>
                </c:pt>
                <c:pt idx="15">
                  <c:v>151.81103499999972</c:v>
                </c:pt>
                <c:pt idx="16">
                  <c:v>122.78417999999965</c:v>
                </c:pt>
                <c:pt idx="17">
                  <c:v>148.13476600000013</c:v>
                </c:pt>
                <c:pt idx="18">
                  <c:v>130.94970700000067</c:v>
                </c:pt>
                <c:pt idx="19">
                  <c:v>171.31835900000078</c:v>
                </c:pt>
                <c:pt idx="20">
                  <c:v>105.42382799999905</c:v>
                </c:pt>
                <c:pt idx="21">
                  <c:v>124.78906199999983</c:v>
                </c:pt>
                <c:pt idx="22">
                  <c:v>130.49023400000078</c:v>
                </c:pt>
                <c:pt idx="23">
                  <c:v>112.50488299999961</c:v>
                </c:pt>
                <c:pt idx="24">
                  <c:v>147.48144499999944</c:v>
                </c:pt>
                <c:pt idx="25">
                  <c:v>116.60156199999983</c:v>
                </c:pt>
                <c:pt idx="26">
                  <c:v>133.75683600000048</c:v>
                </c:pt>
                <c:pt idx="27">
                  <c:v>164.1972650000007</c:v>
                </c:pt>
                <c:pt idx="28">
                  <c:v>79.176757999999609</c:v>
                </c:pt>
                <c:pt idx="29">
                  <c:v>92.416992000000391</c:v>
                </c:pt>
                <c:pt idx="30">
                  <c:v>127.87695299999905</c:v>
                </c:pt>
                <c:pt idx="31">
                  <c:v>122.15429700000095</c:v>
                </c:pt>
                <c:pt idx="32">
                  <c:v>138.08593699999983</c:v>
                </c:pt>
                <c:pt idx="33">
                  <c:v>141.27734400000008</c:v>
                </c:pt>
                <c:pt idx="34">
                  <c:v>141.29589899999974</c:v>
                </c:pt>
                <c:pt idx="35">
                  <c:v>128.08496099999957</c:v>
                </c:pt>
                <c:pt idx="36">
                  <c:v>125.43115299999954</c:v>
                </c:pt>
                <c:pt idx="37">
                  <c:v>188.87109400000008</c:v>
                </c:pt>
                <c:pt idx="38">
                  <c:v>144.04736300000059</c:v>
                </c:pt>
                <c:pt idx="39">
                  <c:v>121.68652400000065</c:v>
                </c:pt>
                <c:pt idx="40">
                  <c:v>156.9125980000008</c:v>
                </c:pt>
                <c:pt idx="41">
                  <c:v>177.78906199999983</c:v>
                </c:pt>
                <c:pt idx="42">
                  <c:v>153.58447299999989</c:v>
                </c:pt>
                <c:pt idx="43">
                  <c:v>150.98388599999998</c:v>
                </c:pt>
                <c:pt idx="44">
                  <c:v>150.73828099999992</c:v>
                </c:pt>
                <c:pt idx="45">
                  <c:v>184.77392499999951</c:v>
                </c:pt>
                <c:pt idx="46">
                  <c:v>153.49511700000039</c:v>
                </c:pt>
                <c:pt idx="47">
                  <c:v>164.38329999999951</c:v>
                </c:pt>
                <c:pt idx="48">
                  <c:v>165.53271500000028</c:v>
                </c:pt>
                <c:pt idx="49">
                  <c:v>147.91796900000008</c:v>
                </c:pt>
                <c:pt idx="50">
                  <c:v>184.92675799999961</c:v>
                </c:pt>
                <c:pt idx="51">
                  <c:v>184.91943300000003</c:v>
                </c:pt>
                <c:pt idx="52">
                  <c:v>113.24218699999983</c:v>
                </c:pt>
                <c:pt idx="53">
                  <c:v>146.41845699999976</c:v>
                </c:pt>
                <c:pt idx="54">
                  <c:v>173.78955000000042</c:v>
                </c:pt>
                <c:pt idx="55">
                  <c:v>191.6621099999993</c:v>
                </c:pt>
                <c:pt idx="56">
                  <c:v>188.45068400000036</c:v>
                </c:pt>
                <c:pt idx="57">
                  <c:v>117.66357400000015</c:v>
                </c:pt>
                <c:pt idx="58">
                  <c:v>141.45117200000004</c:v>
                </c:pt>
                <c:pt idx="59">
                  <c:v>189.88623100000041</c:v>
                </c:pt>
                <c:pt idx="60">
                  <c:v>98.212890999999217</c:v>
                </c:pt>
                <c:pt idx="61">
                  <c:v>112.71777400000065</c:v>
                </c:pt>
                <c:pt idx="62">
                  <c:v>116.1655269999992</c:v>
                </c:pt>
                <c:pt idx="63">
                  <c:v>198.31005899999946</c:v>
                </c:pt>
                <c:pt idx="64">
                  <c:v>173.37695299999996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models'!$F$2:$F$66</c:f>
              <c:numCache>
                <c:formatCode>General</c:formatCode>
                <c:ptCount val="65"/>
                <c:pt idx="0">
                  <c:v>9301.1821290000007</c:v>
                </c:pt>
                <c:pt idx="1">
                  <c:v>9309.0615230000003</c:v>
                </c:pt>
                <c:pt idx="2">
                  <c:v>9304.642089500001</c:v>
                </c:pt>
                <c:pt idx="3">
                  <c:v>9332.2509764999995</c:v>
                </c:pt>
                <c:pt idx="4">
                  <c:v>9327.6850584999993</c:v>
                </c:pt>
                <c:pt idx="5">
                  <c:v>9315.2963870000003</c:v>
                </c:pt>
                <c:pt idx="6">
                  <c:v>9324.8442384999998</c:v>
                </c:pt>
                <c:pt idx="7">
                  <c:v>9311.6381839999995</c:v>
                </c:pt>
                <c:pt idx="8">
                  <c:v>9376.0253909999992</c:v>
                </c:pt>
                <c:pt idx="9">
                  <c:v>9372.6347655000009</c:v>
                </c:pt>
                <c:pt idx="10">
                  <c:v>9421.7758785000005</c:v>
                </c:pt>
                <c:pt idx="11">
                  <c:v>9386.5629884999998</c:v>
                </c:pt>
                <c:pt idx="12">
                  <c:v>9410.9721680000002</c:v>
                </c:pt>
                <c:pt idx="13">
                  <c:v>8072.8713379999999</c:v>
                </c:pt>
                <c:pt idx="14">
                  <c:v>8099.1696775</c:v>
                </c:pt>
                <c:pt idx="15">
                  <c:v>8089.7683104999996</c:v>
                </c:pt>
                <c:pt idx="16">
                  <c:v>8078.1318360000005</c:v>
                </c:pt>
                <c:pt idx="17">
                  <c:v>8087.8466800000006</c:v>
                </c:pt>
                <c:pt idx="18">
                  <c:v>8081.8796385000005</c:v>
                </c:pt>
                <c:pt idx="19">
                  <c:v>13556.9560545</c:v>
                </c:pt>
                <c:pt idx="20">
                  <c:v>13536.286133</c:v>
                </c:pt>
                <c:pt idx="21">
                  <c:v>13547.788086</c:v>
                </c:pt>
                <c:pt idx="22">
                  <c:v>13518</c:v>
                </c:pt>
                <c:pt idx="23">
                  <c:v>13519.615722499999</c:v>
                </c:pt>
                <c:pt idx="24">
                  <c:v>13534.975097499999</c:v>
                </c:pt>
                <c:pt idx="25">
                  <c:v>11920.277344</c:v>
                </c:pt>
                <c:pt idx="26">
                  <c:v>11930.434082</c:v>
                </c:pt>
                <c:pt idx="27">
                  <c:v>11938.434570500001</c:v>
                </c:pt>
                <c:pt idx="28">
                  <c:v>11919.793457</c:v>
                </c:pt>
                <c:pt idx="29">
                  <c:v>11923.485840000001</c:v>
                </c:pt>
                <c:pt idx="30">
                  <c:v>11930.0429685</c:v>
                </c:pt>
                <c:pt idx="31">
                  <c:v>11930.6376955</c:v>
                </c:pt>
                <c:pt idx="32">
                  <c:v>11927.1279295</c:v>
                </c:pt>
                <c:pt idx="33">
                  <c:v>7770.3286129999997</c:v>
                </c:pt>
                <c:pt idx="34">
                  <c:v>7755.8081055000002</c:v>
                </c:pt>
                <c:pt idx="35">
                  <c:v>7763.5712894999997</c:v>
                </c:pt>
                <c:pt idx="36">
                  <c:v>7754.8708495000001</c:v>
                </c:pt>
                <c:pt idx="37">
                  <c:v>7764.4565430000002</c:v>
                </c:pt>
                <c:pt idx="38">
                  <c:v>7900.0891114999995</c:v>
                </c:pt>
                <c:pt idx="39">
                  <c:v>7908.564453</c:v>
                </c:pt>
                <c:pt idx="40">
                  <c:v>7923.14624</c:v>
                </c:pt>
                <c:pt idx="41">
                  <c:v>7910.5229490000002</c:v>
                </c:pt>
                <c:pt idx="42">
                  <c:v>7909.7937015000007</c:v>
                </c:pt>
                <c:pt idx="43">
                  <c:v>7922.7238770000004</c:v>
                </c:pt>
                <c:pt idx="44">
                  <c:v>7943.9731444999998</c:v>
                </c:pt>
                <c:pt idx="45">
                  <c:v>7966.2595215000001</c:v>
                </c:pt>
                <c:pt idx="46">
                  <c:v>7962.7182615000002</c:v>
                </c:pt>
                <c:pt idx="47">
                  <c:v>7965.3869629999999</c:v>
                </c:pt>
                <c:pt idx="48">
                  <c:v>7962.8117674999994</c:v>
                </c:pt>
                <c:pt idx="49">
                  <c:v>6425.2539065000001</c:v>
                </c:pt>
                <c:pt idx="50">
                  <c:v>6433.0854490000002</c:v>
                </c:pt>
                <c:pt idx="51">
                  <c:v>6434.0095215000001</c:v>
                </c:pt>
                <c:pt idx="52">
                  <c:v>6422.7128905</c:v>
                </c:pt>
                <c:pt idx="53">
                  <c:v>6426.4533695</c:v>
                </c:pt>
                <c:pt idx="54">
                  <c:v>6432.0866700000006</c:v>
                </c:pt>
                <c:pt idx="55">
                  <c:v>6432.705078</c:v>
                </c:pt>
                <c:pt idx="56">
                  <c:v>6421.9855960000004</c:v>
                </c:pt>
                <c:pt idx="57">
                  <c:v>6309.349365</c:v>
                </c:pt>
                <c:pt idx="58">
                  <c:v>6320.5932620000003</c:v>
                </c:pt>
                <c:pt idx="59">
                  <c:v>6343.5373534999999</c:v>
                </c:pt>
                <c:pt idx="60">
                  <c:v>6304.8808595</c:v>
                </c:pt>
                <c:pt idx="61">
                  <c:v>6307.357422</c:v>
                </c:pt>
                <c:pt idx="62">
                  <c:v>6306.0334475</c:v>
                </c:pt>
                <c:pt idx="63">
                  <c:v>6336.3864745000001</c:v>
                </c:pt>
                <c:pt idx="64">
                  <c:v>6329.9736324999994</c:v>
                </c:pt>
              </c:numCache>
            </c:numRef>
          </c:xVal>
          <c:yVal>
            <c:numRef>
              <c:f>' 10 models'!$G$2:$G$66</c:f>
              <c:numCache>
                <c:formatCode>General</c:formatCode>
                <c:ptCount val="65"/>
                <c:pt idx="0">
                  <c:v>88.459410242557709</c:v>
                </c:pt>
                <c:pt idx="1">
                  <c:v>88.459410242557709</c:v>
                </c:pt>
                <c:pt idx="2">
                  <c:v>88.459410242557709</c:v>
                </c:pt>
                <c:pt idx="3">
                  <c:v>88.459410242557709</c:v>
                </c:pt>
                <c:pt idx="4">
                  <c:v>88.459410242557709</c:v>
                </c:pt>
                <c:pt idx="5">
                  <c:v>88.459410242557709</c:v>
                </c:pt>
                <c:pt idx="6">
                  <c:v>88.459410242557709</c:v>
                </c:pt>
                <c:pt idx="7">
                  <c:v>88.459410242557709</c:v>
                </c:pt>
                <c:pt idx="8">
                  <c:v>88.459410242557709</c:v>
                </c:pt>
                <c:pt idx="9">
                  <c:v>88.459410242557709</c:v>
                </c:pt>
                <c:pt idx="10">
                  <c:v>88.459410242557709</c:v>
                </c:pt>
                <c:pt idx="11">
                  <c:v>88.459410242557709</c:v>
                </c:pt>
                <c:pt idx="12">
                  <c:v>88.459410242557709</c:v>
                </c:pt>
                <c:pt idx="13">
                  <c:v>88.459410242557709</c:v>
                </c:pt>
                <c:pt idx="14">
                  <c:v>88.459410242557709</c:v>
                </c:pt>
                <c:pt idx="15">
                  <c:v>88.459410242557709</c:v>
                </c:pt>
                <c:pt idx="16">
                  <c:v>88.459410242557709</c:v>
                </c:pt>
                <c:pt idx="17">
                  <c:v>88.459410242557709</c:v>
                </c:pt>
                <c:pt idx="18">
                  <c:v>88.459410242557709</c:v>
                </c:pt>
                <c:pt idx="19">
                  <c:v>88.459410242557709</c:v>
                </c:pt>
                <c:pt idx="20">
                  <c:v>88.459410242557709</c:v>
                </c:pt>
                <c:pt idx="21">
                  <c:v>88.459410242557709</c:v>
                </c:pt>
                <c:pt idx="22">
                  <c:v>88.459410242557709</c:v>
                </c:pt>
                <c:pt idx="23">
                  <c:v>88.459410242557709</c:v>
                </c:pt>
                <c:pt idx="24">
                  <c:v>88.459410242557709</c:v>
                </c:pt>
                <c:pt idx="25">
                  <c:v>88.459410242557709</c:v>
                </c:pt>
                <c:pt idx="26">
                  <c:v>88.459410242557709</c:v>
                </c:pt>
                <c:pt idx="27">
                  <c:v>88.459410242557709</c:v>
                </c:pt>
                <c:pt idx="28">
                  <c:v>88.459410242557709</c:v>
                </c:pt>
                <c:pt idx="29">
                  <c:v>88.459410242557709</c:v>
                </c:pt>
                <c:pt idx="30">
                  <c:v>88.459410242557709</c:v>
                </c:pt>
                <c:pt idx="31">
                  <c:v>88.459410242557709</c:v>
                </c:pt>
                <c:pt idx="32">
                  <c:v>88.459410242557709</c:v>
                </c:pt>
                <c:pt idx="33">
                  <c:v>88.459410242557709</c:v>
                </c:pt>
                <c:pt idx="34">
                  <c:v>88.459410242557709</c:v>
                </c:pt>
                <c:pt idx="35">
                  <c:v>88.459410242557709</c:v>
                </c:pt>
                <c:pt idx="36">
                  <c:v>88.459410242557709</c:v>
                </c:pt>
                <c:pt idx="37">
                  <c:v>88.459410242557709</c:v>
                </c:pt>
                <c:pt idx="38">
                  <c:v>88.459410242557709</c:v>
                </c:pt>
                <c:pt idx="39">
                  <c:v>88.459410242557709</c:v>
                </c:pt>
                <c:pt idx="40">
                  <c:v>88.459410242557709</c:v>
                </c:pt>
                <c:pt idx="41">
                  <c:v>88.459410242557709</c:v>
                </c:pt>
                <c:pt idx="42">
                  <c:v>88.459410242557709</c:v>
                </c:pt>
                <c:pt idx="43">
                  <c:v>88.459410242557709</c:v>
                </c:pt>
                <c:pt idx="44">
                  <c:v>88.459410242557709</c:v>
                </c:pt>
                <c:pt idx="45">
                  <c:v>88.459410242557709</c:v>
                </c:pt>
                <c:pt idx="46">
                  <c:v>88.459410242557709</c:v>
                </c:pt>
                <c:pt idx="47">
                  <c:v>88.459410242557709</c:v>
                </c:pt>
                <c:pt idx="48">
                  <c:v>88.459410242557709</c:v>
                </c:pt>
                <c:pt idx="49">
                  <c:v>88.459410242557709</c:v>
                </c:pt>
                <c:pt idx="50">
                  <c:v>88.459410242557709</c:v>
                </c:pt>
                <c:pt idx="51">
                  <c:v>88.459410242557709</c:v>
                </c:pt>
                <c:pt idx="52">
                  <c:v>88.459410242557709</c:v>
                </c:pt>
                <c:pt idx="53">
                  <c:v>88.459410242557709</c:v>
                </c:pt>
                <c:pt idx="54">
                  <c:v>88.459410242557709</c:v>
                </c:pt>
                <c:pt idx="55">
                  <c:v>88.459410242557709</c:v>
                </c:pt>
                <c:pt idx="56">
                  <c:v>88.459410242557709</c:v>
                </c:pt>
                <c:pt idx="57">
                  <c:v>88.459410242557709</c:v>
                </c:pt>
                <c:pt idx="58">
                  <c:v>88.459410242557709</c:v>
                </c:pt>
                <c:pt idx="59">
                  <c:v>88.459410242557709</c:v>
                </c:pt>
                <c:pt idx="60">
                  <c:v>88.459410242557709</c:v>
                </c:pt>
                <c:pt idx="61">
                  <c:v>88.459410242557709</c:v>
                </c:pt>
                <c:pt idx="62">
                  <c:v>88.459410242557709</c:v>
                </c:pt>
                <c:pt idx="63">
                  <c:v>88.459410242557709</c:v>
                </c:pt>
                <c:pt idx="64">
                  <c:v>88.459410242557709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models'!$F$2:$F$66</c:f>
              <c:numCache>
                <c:formatCode>General</c:formatCode>
                <c:ptCount val="65"/>
                <c:pt idx="0">
                  <c:v>9301.1821290000007</c:v>
                </c:pt>
                <c:pt idx="1">
                  <c:v>9309.0615230000003</c:v>
                </c:pt>
                <c:pt idx="2">
                  <c:v>9304.642089500001</c:v>
                </c:pt>
                <c:pt idx="3">
                  <c:v>9332.2509764999995</c:v>
                </c:pt>
                <c:pt idx="4">
                  <c:v>9327.6850584999993</c:v>
                </c:pt>
                <c:pt idx="5">
                  <c:v>9315.2963870000003</c:v>
                </c:pt>
                <c:pt idx="6">
                  <c:v>9324.8442384999998</c:v>
                </c:pt>
                <c:pt idx="7">
                  <c:v>9311.6381839999995</c:v>
                </c:pt>
                <c:pt idx="8">
                  <c:v>9376.0253909999992</c:v>
                </c:pt>
                <c:pt idx="9">
                  <c:v>9372.6347655000009</c:v>
                </c:pt>
                <c:pt idx="10">
                  <c:v>9421.7758785000005</c:v>
                </c:pt>
                <c:pt idx="11">
                  <c:v>9386.5629884999998</c:v>
                </c:pt>
                <c:pt idx="12">
                  <c:v>9410.9721680000002</c:v>
                </c:pt>
                <c:pt idx="13">
                  <c:v>8072.8713379999999</c:v>
                </c:pt>
                <c:pt idx="14">
                  <c:v>8099.1696775</c:v>
                </c:pt>
                <c:pt idx="15">
                  <c:v>8089.7683104999996</c:v>
                </c:pt>
                <c:pt idx="16">
                  <c:v>8078.1318360000005</c:v>
                </c:pt>
                <c:pt idx="17">
                  <c:v>8087.8466800000006</c:v>
                </c:pt>
                <c:pt idx="18">
                  <c:v>8081.8796385000005</c:v>
                </c:pt>
                <c:pt idx="19">
                  <c:v>13556.9560545</c:v>
                </c:pt>
                <c:pt idx="20">
                  <c:v>13536.286133</c:v>
                </c:pt>
                <c:pt idx="21">
                  <c:v>13547.788086</c:v>
                </c:pt>
                <c:pt idx="22">
                  <c:v>13518</c:v>
                </c:pt>
                <c:pt idx="23">
                  <c:v>13519.615722499999</c:v>
                </c:pt>
                <c:pt idx="24">
                  <c:v>13534.975097499999</c:v>
                </c:pt>
                <c:pt idx="25">
                  <c:v>11920.277344</c:v>
                </c:pt>
                <c:pt idx="26">
                  <c:v>11930.434082</c:v>
                </c:pt>
                <c:pt idx="27">
                  <c:v>11938.434570500001</c:v>
                </c:pt>
                <c:pt idx="28">
                  <c:v>11919.793457</c:v>
                </c:pt>
                <c:pt idx="29">
                  <c:v>11923.485840000001</c:v>
                </c:pt>
                <c:pt idx="30">
                  <c:v>11930.0429685</c:v>
                </c:pt>
                <c:pt idx="31">
                  <c:v>11930.6376955</c:v>
                </c:pt>
                <c:pt idx="32">
                  <c:v>11927.1279295</c:v>
                </c:pt>
                <c:pt idx="33">
                  <c:v>7770.3286129999997</c:v>
                </c:pt>
                <c:pt idx="34">
                  <c:v>7755.8081055000002</c:v>
                </c:pt>
                <c:pt idx="35">
                  <c:v>7763.5712894999997</c:v>
                </c:pt>
                <c:pt idx="36">
                  <c:v>7754.8708495000001</c:v>
                </c:pt>
                <c:pt idx="37">
                  <c:v>7764.4565430000002</c:v>
                </c:pt>
                <c:pt idx="38">
                  <c:v>7900.0891114999995</c:v>
                </c:pt>
                <c:pt idx="39">
                  <c:v>7908.564453</c:v>
                </c:pt>
                <c:pt idx="40">
                  <c:v>7923.14624</c:v>
                </c:pt>
                <c:pt idx="41">
                  <c:v>7910.5229490000002</c:v>
                </c:pt>
                <c:pt idx="42">
                  <c:v>7909.7937015000007</c:v>
                </c:pt>
                <c:pt idx="43">
                  <c:v>7922.7238770000004</c:v>
                </c:pt>
                <c:pt idx="44">
                  <c:v>7943.9731444999998</c:v>
                </c:pt>
                <c:pt idx="45">
                  <c:v>7966.2595215000001</c:v>
                </c:pt>
                <c:pt idx="46">
                  <c:v>7962.7182615000002</c:v>
                </c:pt>
                <c:pt idx="47">
                  <c:v>7965.3869629999999</c:v>
                </c:pt>
                <c:pt idx="48">
                  <c:v>7962.8117674999994</c:v>
                </c:pt>
                <c:pt idx="49">
                  <c:v>6425.2539065000001</c:v>
                </c:pt>
                <c:pt idx="50">
                  <c:v>6433.0854490000002</c:v>
                </c:pt>
                <c:pt idx="51">
                  <c:v>6434.0095215000001</c:v>
                </c:pt>
                <c:pt idx="52">
                  <c:v>6422.7128905</c:v>
                </c:pt>
                <c:pt idx="53">
                  <c:v>6426.4533695</c:v>
                </c:pt>
                <c:pt idx="54">
                  <c:v>6432.0866700000006</c:v>
                </c:pt>
                <c:pt idx="55">
                  <c:v>6432.705078</c:v>
                </c:pt>
                <c:pt idx="56">
                  <c:v>6421.9855960000004</c:v>
                </c:pt>
                <c:pt idx="57">
                  <c:v>6309.349365</c:v>
                </c:pt>
                <c:pt idx="58">
                  <c:v>6320.5932620000003</c:v>
                </c:pt>
                <c:pt idx="59">
                  <c:v>6343.5373534999999</c:v>
                </c:pt>
                <c:pt idx="60">
                  <c:v>6304.8808595</c:v>
                </c:pt>
                <c:pt idx="61">
                  <c:v>6307.357422</c:v>
                </c:pt>
                <c:pt idx="62">
                  <c:v>6306.0334475</c:v>
                </c:pt>
                <c:pt idx="63">
                  <c:v>6336.3864745000001</c:v>
                </c:pt>
                <c:pt idx="64">
                  <c:v>6329.9736324999994</c:v>
                </c:pt>
              </c:numCache>
            </c:numRef>
          </c:xVal>
          <c:yVal>
            <c:numRef>
              <c:f>' 10 models'!$H$2:$H$66</c:f>
              <c:numCache>
                <c:formatCode>General</c:formatCode>
                <c:ptCount val="65"/>
                <c:pt idx="0">
                  <c:v>199.45390098821159</c:v>
                </c:pt>
                <c:pt idx="1">
                  <c:v>199.45390098821159</c:v>
                </c:pt>
                <c:pt idx="2">
                  <c:v>199.45390098821159</c:v>
                </c:pt>
                <c:pt idx="3">
                  <c:v>199.45390098821159</c:v>
                </c:pt>
                <c:pt idx="4">
                  <c:v>199.45390098821159</c:v>
                </c:pt>
                <c:pt idx="5">
                  <c:v>199.45390098821159</c:v>
                </c:pt>
                <c:pt idx="6">
                  <c:v>199.45390098821159</c:v>
                </c:pt>
                <c:pt idx="7">
                  <c:v>199.45390098821159</c:v>
                </c:pt>
                <c:pt idx="8">
                  <c:v>199.45390098821159</c:v>
                </c:pt>
                <c:pt idx="9">
                  <c:v>199.45390098821159</c:v>
                </c:pt>
                <c:pt idx="10">
                  <c:v>199.45390098821159</c:v>
                </c:pt>
                <c:pt idx="11">
                  <c:v>199.45390098821159</c:v>
                </c:pt>
                <c:pt idx="12">
                  <c:v>199.45390098821159</c:v>
                </c:pt>
                <c:pt idx="13">
                  <c:v>199.45390098821159</c:v>
                </c:pt>
                <c:pt idx="14">
                  <c:v>199.45390098821159</c:v>
                </c:pt>
                <c:pt idx="15">
                  <c:v>199.45390098821159</c:v>
                </c:pt>
                <c:pt idx="16">
                  <c:v>199.45390098821159</c:v>
                </c:pt>
                <c:pt idx="17">
                  <c:v>199.45390098821159</c:v>
                </c:pt>
                <c:pt idx="18">
                  <c:v>199.45390098821159</c:v>
                </c:pt>
                <c:pt idx="19">
                  <c:v>199.45390098821159</c:v>
                </c:pt>
                <c:pt idx="20">
                  <c:v>199.45390098821159</c:v>
                </c:pt>
                <c:pt idx="21">
                  <c:v>199.45390098821159</c:v>
                </c:pt>
                <c:pt idx="22">
                  <c:v>199.45390098821159</c:v>
                </c:pt>
                <c:pt idx="23">
                  <c:v>199.45390098821159</c:v>
                </c:pt>
                <c:pt idx="24">
                  <c:v>199.45390098821159</c:v>
                </c:pt>
                <c:pt idx="25">
                  <c:v>199.45390098821159</c:v>
                </c:pt>
                <c:pt idx="26">
                  <c:v>199.45390098821159</c:v>
                </c:pt>
                <c:pt idx="27">
                  <c:v>199.45390098821159</c:v>
                </c:pt>
                <c:pt idx="28">
                  <c:v>199.45390098821159</c:v>
                </c:pt>
                <c:pt idx="29">
                  <c:v>199.45390098821159</c:v>
                </c:pt>
                <c:pt idx="30">
                  <c:v>199.45390098821159</c:v>
                </c:pt>
                <c:pt idx="31">
                  <c:v>199.45390098821159</c:v>
                </c:pt>
                <c:pt idx="32">
                  <c:v>199.45390098821159</c:v>
                </c:pt>
                <c:pt idx="33">
                  <c:v>199.45390098821159</c:v>
                </c:pt>
                <c:pt idx="34">
                  <c:v>199.45390098821159</c:v>
                </c:pt>
                <c:pt idx="35">
                  <c:v>199.45390098821159</c:v>
                </c:pt>
                <c:pt idx="36">
                  <c:v>199.45390098821159</c:v>
                </c:pt>
                <c:pt idx="37">
                  <c:v>199.45390098821159</c:v>
                </c:pt>
                <c:pt idx="38">
                  <c:v>199.45390098821159</c:v>
                </c:pt>
                <c:pt idx="39">
                  <c:v>199.45390098821159</c:v>
                </c:pt>
                <c:pt idx="40">
                  <c:v>199.45390098821159</c:v>
                </c:pt>
                <c:pt idx="41">
                  <c:v>199.45390098821159</c:v>
                </c:pt>
                <c:pt idx="42">
                  <c:v>199.45390098821159</c:v>
                </c:pt>
                <c:pt idx="43">
                  <c:v>199.45390098821159</c:v>
                </c:pt>
                <c:pt idx="44">
                  <c:v>199.45390098821159</c:v>
                </c:pt>
                <c:pt idx="45">
                  <c:v>199.45390098821159</c:v>
                </c:pt>
                <c:pt idx="46">
                  <c:v>199.45390098821159</c:v>
                </c:pt>
                <c:pt idx="47">
                  <c:v>199.45390098821159</c:v>
                </c:pt>
                <c:pt idx="48">
                  <c:v>199.45390098821159</c:v>
                </c:pt>
                <c:pt idx="49">
                  <c:v>199.45390098821159</c:v>
                </c:pt>
                <c:pt idx="50">
                  <c:v>199.45390098821159</c:v>
                </c:pt>
                <c:pt idx="51">
                  <c:v>199.45390098821159</c:v>
                </c:pt>
                <c:pt idx="52">
                  <c:v>199.45390098821159</c:v>
                </c:pt>
                <c:pt idx="53">
                  <c:v>199.45390098821159</c:v>
                </c:pt>
                <c:pt idx="54">
                  <c:v>199.45390098821159</c:v>
                </c:pt>
                <c:pt idx="55">
                  <c:v>199.45390098821159</c:v>
                </c:pt>
                <c:pt idx="56">
                  <c:v>199.45390098821159</c:v>
                </c:pt>
                <c:pt idx="57">
                  <c:v>199.45390098821159</c:v>
                </c:pt>
                <c:pt idx="58">
                  <c:v>199.45390098821159</c:v>
                </c:pt>
                <c:pt idx="59">
                  <c:v>199.45390098821159</c:v>
                </c:pt>
                <c:pt idx="60">
                  <c:v>199.45390098821159</c:v>
                </c:pt>
                <c:pt idx="61">
                  <c:v>199.45390098821159</c:v>
                </c:pt>
                <c:pt idx="62">
                  <c:v>199.45390098821159</c:v>
                </c:pt>
                <c:pt idx="63">
                  <c:v>199.45390098821159</c:v>
                </c:pt>
                <c:pt idx="64">
                  <c:v>199.45390098821159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models'!$F$2:$F$66</c:f>
              <c:numCache>
                <c:formatCode>General</c:formatCode>
                <c:ptCount val="65"/>
                <c:pt idx="0">
                  <c:v>9301.1821290000007</c:v>
                </c:pt>
                <c:pt idx="1">
                  <c:v>9309.0615230000003</c:v>
                </c:pt>
                <c:pt idx="2">
                  <c:v>9304.642089500001</c:v>
                </c:pt>
                <c:pt idx="3">
                  <c:v>9332.2509764999995</c:v>
                </c:pt>
                <c:pt idx="4">
                  <c:v>9327.6850584999993</c:v>
                </c:pt>
                <c:pt idx="5">
                  <c:v>9315.2963870000003</c:v>
                </c:pt>
                <c:pt idx="6">
                  <c:v>9324.8442384999998</c:v>
                </c:pt>
                <c:pt idx="7">
                  <c:v>9311.6381839999995</c:v>
                </c:pt>
                <c:pt idx="8">
                  <c:v>9376.0253909999992</c:v>
                </c:pt>
                <c:pt idx="9">
                  <c:v>9372.6347655000009</c:v>
                </c:pt>
                <c:pt idx="10">
                  <c:v>9421.7758785000005</c:v>
                </c:pt>
                <c:pt idx="11">
                  <c:v>9386.5629884999998</c:v>
                </c:pt>
                <c:pt idx="12">
                  <c:v>9410.9721680000002</c:v>
                </c:pt>
                <c:pt idx="13">
                  <c:v>8072.8713379999999</c:v>
                </c:pt>
                <c:pt idx="14">
                  <c:v>8099.1696775</c:v>
                </c:pt>
                <c:pt idx="15">
                  <c:v>8089.7683104999996</c:v>
                </c:pt>
                <c:pt idx="16">
                  <c:v>8078.1318360000005</c:v>
                </c:pt>
                <c:pt idx="17">
                  <c:v>8087.8466800000006</c:v>
                </c:pt>
                <c:pt idx="18">
                  <c:v>8081.8796385000005</c:v>
                </c:pt>
                <c:pt idx="19">
                  <c:v>13556.9560545</c:v>
                </c:pt>
                <c:pt idx="20">
                  <c:v>13536.286133</c:v>
                </c:pt>
                <c:pt idx="21">
                  <c:v>13547.788086</c:v>
                </c:pt>
                <c:pt idx="22">
                  <c:v>13518</c:v>
                </c:pt>
                <c:pt idx="23">
                  <c:v>13519.615722499999</c:v>
                </c:pt>
                <c:pt idx="24">
                  <c:v>13534.975097499999</c:v>
                </c:pt>
                <c:pt idx="25">
                  <c:v>11920.277344</c:v>
                </c:pt>
                <c:pt idx="26">
                  <c:v>11930.434082</c:v>
                </c:pt>
                <c:pt idx="27">
                  <c:v>11938.434570500001</c:v>
                </c:pt>
                <c:pt idx="28">
                  <c:v>11919.793457</c:v>
                </c:pt>
                <c:pt idx="29">
                  <c:v>11923.485840000001</c:v>
                </c:pt>
                <c:pt idx="30">
                  <c:v>11930.0429685</c:v>
                </c:pt>
                <c:pt idx="31">
                  <c:v>11930.6376955</c:v>
                </c:pt>
                <c:pt idx="32">
                  <c:v>11927.1279295</c:v>
                </c:pt>
                <c:pt idx="33">
                  <c:v>7770.3286129999997</c:v>
                </c:pt>
                <c:pt idx="34">
                  <c:v>7755.8081055000002</c:v>
                </c:pt>
                <c:pt idx="35">
                  <c:v>7763.5712894999997</c:v>
                </c:pt>
                <c:pt idx="36">
                  <c:v>7754.8708495000001</c:v>
                </c:pt>
                <c:pt idx="37">
                  <c:v>7764.4565430000002</c:v>
                </c:pt>
                <c:pt idx="38">
                  <c:v>7900.0891114999995</c:v>
                </c:pt>
                <c:pt idx="39">
                  <c:v>7908.564453</c:v>
                </c:pt>
                <c:pt idx="40">
                  <c:v>7923.14624</c:v>
                </c:pt>
                <c:pt idx="41">
                  <c:v>7910.5229490000002</c:v>
                </c:pt>
                <c:pt idx="42">
                  <c:v>7909.7937015000007</c:v>
                </c:pt>
                <c:pt idx="43">
                  <c:v>7922.7238770000004</c:v>
                </c:pt>
                <c:pt idx="44">
                  <c:v>7943.9731444999998</c:v>
                </c:pt>
                <c:pt idx="45">
                  <c:v>7966.2595215000001</c:v>
                </c:pt>
                <c:pt idx="46">
                  <c:v>7962.7182615000002</c:v>
                </c:pt>
                <c:pt idx="47">
                  <c:v>7965.3869629999999</c:v>
                </c:pt>
                <c:pt idx="48">
                  <c:v>7962.8117674999994</c:v>
                </c:pt>
                <c:pt idx="49">
                  <c:v>6425.2539065000001</c:v>
                </c:pt>
                <c:pt idx="50">
                  <c:v>6433.0854490000002</c:v>
                </c:pt>
                <c:pt idx="51">
                  <c:v>6434.0095215000001</c:v>
                </c:pt>
                <c:pt idx="52">
                  <c:v>6422.7128905</c:v>
                </c:pt>
                <c:pt idx="53">
                  <c:v>6426.4533695</c:v>
                </c:pt>
                <c:pt idx="54">
                  <c:v>6432.0866700000006</c:v>
                </c:pt>
                <c:pt idx="55">
                  <c:v>6432.705078</c:v>
                </c:pt>
                <c:pt idx="56">
                  <c:v>6421.9855960000004</c:v>
                </c:pt>
                <c:pt idx="57">
                  <c:v>6309.349365</c:v>
                </c:pt>
                <c:pt idx="58">
                  <c:v>6320.5932620000003</c:v>
                </c:pt>
                <c:pt idx="59">
                  <c:v>6343.5373534999999</c:v>
                </c:pt>
                <c:pt idx="60">
                  <c:v>6304.8808595</c:v>
                </c:pt>
                <c:pt idx="61">
                  <c:v>6307.357422</c:v>
                </c:pt>
                <c:pt idx="62">
                  <c:v>6306.0334475</c:v>
                </c:pt>
                <c:pt idx="63">
                  <c:v>6336.3864745000001</c:v>
                </c:pt>
                <c:pt idx="64">
                  <c:v>6329.9736324999994</c:v>
                </c:pt>
              </c:numCache>
            </c:numRef>
          </c:xVal>
          <c:yVal>
            <c:numRef>
              <c:f>' 10 models'!$I$2:$I$66</c:f>
              <c:numCache>
                <c:formatCode>General</c:formatCode>
                <c:ptCount val="65"/>
                <c:pt idx="0">
                  <c:v>143.95665561538465</c:v>
                </c:pt>
                <c:pt idx="1">
                  <c:v>143.95665561538465</c:v>
                </c:pt>
                <c:pt idx="2">
                  <c:v>143.95665561538465</c:v>
                </c:pt>
                <c:pt idx="3">
                  <c:v>143.95665561538465</c:v>
                </c:pt>
                <c:pt idx="4">
                  <c:v>143.95665561538465</c:v>
                </c:pt>
                <c:pt idx="5">
                  <c:v>143.95665561538465</c:v>
                </c:pt>
                <c:pt idx="6">
                  <c:v>143.95665561538465</c:v>
                </c:pt>
                <c:pt idx="7">
                  <c:v>143.95665561538465</c:v>
                </c:pt>
                <c:pt idx="8">
                  <c:v>143.95665561538465</c:v>
                </c:pt>
                <c:pt idx="9">
                  <c:v>143.95665561538465</c:v>
                </c:pt>
                <c:pt idx="10">
                  <c:v>143.95665561538465</c:v>
                </c:pt>
                <c:pt idx="11">
                  <c:v>143.95665561538465</c:v>
                </c:pt>
                <c:pt idx="12">
                  <c:v>143.95665561538465</c:v>
                </c:pt>
                <c:pt idx="13">
                  <c:v>143.95665561538465</c:v>
                </c:pt>
                <c:pt idx="14">
                  <c:v>143.95665561538465</c:v>
                </c:pt>
                <c:pt idx="15">
                  <c:v>143.95665561538465</c:v>
                </c:pt>
                <c:pt idx="16">
                  <c:v>143.95665561538465</c:v>
                </c:pt>
                <c:pt idx="17">
                  <c:v>143.95665561538465</c:v>
                </c:pt>
                <c:pt idx="18">
                  <c:v>143.95665561538465</c:v>
                </c:pt>
                <c:pt idx="19">
                  <c:v>143.95665561538465</c:v>
                </c:pt>
                <c:pt idx="20">
                  <c:v>143.95665561538465</c:v>
                </c:pt>
                <c:pt idx="21">
                  <c:v>143.95665561538465</c:v>
                </c:pt>
                <c:pt idx="22">
                  <c:v>143.95665561538465</c:v>
                </c:pt>
                <c:pt idx="23">
                  <c:v>143.95665561538465</c:v>
                </c:pt>
                <c:pt idx="24">
                  <c:v>143.95665561538465</c:v>
                </c:pt>
                <c:pt idx="25">
                  <c:v>143.95665561538465</c:v>
                </c:pt>
                <c:pt idx="26">
                  <c:v>143.95665561538465</c:v>
                </c:pt>
                <c:pt idx="27">
                  <c:v>143.95665561538465</c:v>
                </c:pt>
                <c:pt idx="28">
                  <c:v>143.95665561538465</c:v>
                </c:pt>
                <c:pt idx="29">
                  <c:v>143.95665561538465</c:v>
                </c:pt>
                <c:pt idx="30">
                  <c:v>143.95665561538465</c:v>
                </c:pt>
                <c:pt idx="31">
                  <c:v>143.95665561538465</c:v>
                </c:pt>
                <c:pt idx="32">
                  <c:v>143.95665561538465</c:v>
                </c:pt>
                <c:pt idx="33">
                  <c:v>143.95665561538465</c:v>
                </c:pt>
                <c:pt idx="34">
                  <c:v>143.95665561538465</c:v>
                </c:pt>
                <c:pt idx="35">
                  <c:v>143.95665561538465</c:v>
                </c:pt>
                <c:pt idx="36">
                  <c:v>143.95665561538465</c:v>
                </c:pt>
                <c:pt idx="37">
                  <c:v>143.95665561538465</c:v>
                </c:pt>
                <c:pt idx="38">
                  <c:v>143.95665561538465</c:v>
                </c:pt>
                <c:pt idx="39">
                  <c:v>143.95665561538465</c:v>
                </c:pt>
                <c:pt idx="40">
                  <c:v>143.95665561538465</c:v>
                </c:pt>
                <c:pt idx="41">
                  <c:v>143.95665561538465</c:v>
                </c:pt>
                <c:pt idx="42">
                  <c:v>143.95665561538465</c:v>
                </c:pt>
                <c:pt idx="43">
                  <c:v>143.95665561538465</c:v>
                </c:pt>
                <c:pt idx="44">
                  <c:v>143.95665561538465</c:v>
                </c:pt>
                <c:pt idx="45">
                  <c:v>143.95665561538465</c:v>
                </c:pt>
                <c:pt idx="46">
                  <c:v>143.95665561538465</c:v>
                </c:pt>
                <c:pt idx="47">
                  <c:v>143.95665561538465</c:v>
                </c:pt>
                <c:pt idx="48">
                  <c:v>143.95665561538465</c:v>
                </c:pt>
                <c:pt idx="49">
                  <c:v>143.95665561538465</c:v>
                </c:pt>
                <c:pt idx="50">
                  <c:v>143.95665561538465</c:v>
                </c:pt>
                <c:pt idx="51">
                  <c:v>143.95665561538465</c:v>
                </c:pt>
                <c:pt idx="52">
                  <c:v>143.95665561538465</c:v>
                </c:pt>
                <c:pt idx="53">
                  <c:v>143.95665561538465</c:v>
                </c:pt>
                <c:pt idx="54">
                  <c:v>143.95665561538465</c:v>
                </c:pt>
                <c:pt idx="55">
                  <c:v>143.95665561538465</c:v>
                </c:pt>
                <c:pt idx="56">
                  <c:v>143.95665561538465</c:v>
                </c:pt>
                <c:pt idx="57">
                  <c:v>143.95665561538465</c:v>
                </c:pt>
                <c:pt idx="58">
                  <c:v>143.95665561538465</c:v>
                </c:pt>
                <c:pt idx="59">
                  <c:v>143.95665561538465</c:v>
                </c:pt>
                <c:pt idx="60">
                  <c:v>143.95665561538465</c:v>
                </c:pt>
                <c:pt idx="61">
                  <c:v>143.95665561538465</c:v>
                </c:pt>
                <c:pt idx="62">
                  <c:v>143.95665561538465</c:v>
                </c:pt>
                <c:pt idx="63">
                  <c:v>143.95665561538465</c:v>
                </c:pt>
                <c:pt idx="64">
                  <c:v>143.95665561538465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224768"/>
        <c:axId val="518225160"/>
      </c:scatterChart>
      <c:valAx>
        <c:axId val="51822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8225160"/>
        <c:crosses val="autoZero"/>
        <c:crossBetween val="midCat"/>
      </c:valAx>
      <c:valAx>
        <c:axId val="51822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8224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contours'!$D$2:$D$76</c:f>
              <c:numCache>
                <c:formatCode>General</c:formatCode>
                <c:ptCount val="75"/>
                <c:pt idx="0">
                  <c:v>343.24349999999998</c:v>
                </c:pt>
                <c:pt idx="1">
                  <c:v>343.51797499999998</c:v>
                </c:pt>
                <c:pt idx="2">
                  <c:v>343.37100199999998</c:v>
                </c:pt>
                <c:pt idx="3">
                  <c:v>344.325287</c:v>
                </c:pt>
                <c:pt idx="4">
                  <c:v>344.55270400000001</c:v>
                </c:pt>
                <c:pt idx="5">
                  <c:v>344.03411899999998</c:v>
                </c:pt>
                <c:pt idx="6">
                  <c:v>343.47406000000001</c:v>
                </c:pt>
                <c:pt idx="7">
                  <c:v>343.99117999999999</c:v>
                </c:pt>
                <c:pt idx="8">
                  <c:v>343.41760299999999</c:v>
                </c:pt>
                <c:pt idx="9">
                  <c:v>345.85668900000002</c:v>
                </c:pt>
                <c:pt idx="10">
                  <c:v>345.292664</c:v>
                </c:pt>
                <c:pt idx="11">
                  <c:v>346.91693099999998</c:v>
                </c:pt>
                <c:pt idx="12">
                  <c:v>347.36593599999998</c:v>
                </c:pt>
                <c:pt idx="13">
                  <c:v>347.10479700000002</c:v>
                </c:pt>
                <c:pt idx="14">
                  <c:v>345.65484600000002</c:v>
                </c:pt>
                <c:pt idx="15">
                  <c:v>346.79150399999997</c:v>
                </c:pt>
                <c:pt idx="16">
                  <c:v>347.35089099999999</c:v>
                </c:pt>
                <c:pt idx="17">
                  <c:v>320.1474</c:v>
                </c:pt>
                <c:pt idx="18">
                  <c:v>321.54913299999998</c:v>
                </c:pt>
                <c:pt idx="19">
                  <c:v>321.03097500000001</c:v>
                </c:pt>
                <c:pt idx="20">
                  <c:v>320.70263699999998</c:v>
                </c:pt>
                <c:pt idx="21">
                  <c:v>320.45568800000001</c:v>
                </c:pt>
                <c:pt idx="22">
                  <c:v>320.19137599999999</c:v>
                </c:pt>
                <c:pt idx="23">
                  <c:v>320.64358499999997</c:v>
                </c:pt>
                <c:pt idx="24">
                  <c:v>320.36389200000002</c:v>
                </c:pt>
                <c:pt idx="25">
                  <c:v>415.85211199999998</c:v>
                </c:pt>
                <c:pt idx="26">
                  <c:v>415.10266100000001</c:v>
                </c:pt>
                <c:pt idx="27">
                  <c:v>414.31191999999999</c:v>
                </c:pt>
                <c:pt idx="28">
                  <c:v>414.647491</c:v>
                </c:pt>
                <c:pt idx="29">
                  <c:v>414.22857699999997</c:v>
                </c:pt>
                <c:pt idx="30">
                  <c:v>414.120361</c:v>
                </c:pt>
                <c:pt idx="31">
                  <c:v>414.61971999999997</c:v>
                </c:pt>
                <c:pt idx="32">
                  <c:v>388.8526</c:v>
                </c:pt>
                <c:pt idx="33">
                  <c:v>389.15277099999997</c:v>
                </c:pt>
                <c:pt idx="34">
                  <c:v>389.54623400000003</c:v>
                </c:pt>
                <c:pt idx="35">
                  <c:v>388.53207400000002</c:v>
                </c:pt>
                <c:pt idx="36">
                  <c:v>388.69714399999998</c:v>
                </c:pt>
                <c:pt idx="37">
                  <c:v>389.13095099999998</c:v>
                </c:pt>
                <c:pt idx="38">
                  <c:v>389.05081200000001</c:v>
                </c:pt>
                <c:pt idx="39">
                  <c:v>389.12356599999998</c:v>
                </c:pt>
                <c:pt idx="40">
                  <c:v>322.28207400000002</c:v>
                </c:pt>
                <c:pt idx="41">
                  <c:v>321.96228000000002</c:v>
                </c:pt>
                <c:pt idx="42">
                  <c:v>322.29382299999997</c:v>
                </c:pt>
                <c:pt idx="43">
                  <c:v>322.04132099999998</c:v>
                </c:pt>
                <c:pt idx="44">
                  <c:v>321.71755999999999</c:v>
                </c:pt>
                <c:pt idx="45">
                  <c:v>321.96261600000003</c:v>
                </c:pt>
                <c:pt idx="46">
                  <c:v>323.21450800000002</c:v>
                </c:pt>
                <c:pt idx="47">
                  <c:v>322.54144300000002</c:v>
                </c:pt>
                <c:pt idx="48">
                  <c:v>323.26208500000001</c:v>
                </c:pt>
                <c:pt idx="49">
                  <c:v>323.30484000000001</c:v>
                </c:pt>
                <c:pt idx="50">
                  <c:v>323.79058800000001</c:v>
                </c:pt>
                <c:pt idx="51">
                  <c:v>323.71914700000002</c:v>
                </c:pt>
                <c:pt idx="52">
                  <c:v>323.41314699999998</c:v>
                </c:pt>
                <c:pt idx="53">
                  <c:v>323.657196</c:v>
                </c:pt>
                <c:pt idx="54">
                  <c:v>323.96521000000001</c:v>
                </c:pt>
                <c:pt idx="55">
                  <c:v>324.11669899999998</c:v>
                </c:pt>
                <c:pt idx="56">
                  <c:v>321.59634399999999</c:v>
                </c:pt>
                <c:pt idx="57">
                  <c:v>321.48773199999999</c:v>
                </c:pt>
                <c:pt idx="58">
                  <c:v>322.25689699999998</c:v>
                </c:pt>
                <c:pt idx="59">
                  <c:v>321.88998400000003</c:v>
                </c:pt>
                <c:pt idx="60">
                  <c:v>321.957581</c:v>
                </c:pt>
                <c:pt idx="61">
                  <c:v>321.96646099999998</c:v>
                </c:pt>
                <c:pt idx="62">
                  <c:v>322.751465</c:v>
                </c:pt>
                <c:pt idx="63">
                  <c:v>322.932434</c:v>
                </c:pt>
                <c:pt idx="64">
                  <c:v>322.55474900000002</c:v>
                </c:pt>
                <c:pt idx="65">
                  <c:v>289.45413200000002</c:v>
                </c:pt>
                <c:pt idx="66">
                  <c:v>290.02359000000001</c:v>
                </c:pt>
                <c:pt idx="67">
                  <c:v>289.00723299999999</c:v>
                </c:pt>
                <c:pt idx="68">
                  <c:v>289.44543499999997</c:v>
                </c:pt>
                <c:pt idx="69">
                  <c:v>285.93646200000001</c:v>
                </c:pt>
                <c:pt idx="70">
                  <c:v>286.39584400000001</c:v>
                </c:pt>
                <c:pt idx="71">
                  <c:v>285.62503099999998</c:v>
                </c:pt>
                <c:pt idx="72">
                  <c:v>285.80435199999999</c:v>
                </c:pt>
                <c:pt idx="73">
                  <c:v>285.84149200000002</c:v>
                </c:pt>
                <c:pt idx="74">
                  <c:v>286.94039900000001</c:v>
                </c:pt>
              </c:numCache>
            </c:numRef>
          </c:xVal>
          <c:yVal>
            <c:numRef>
              <c:f>' 10 contours'!$C$2:$C$76</c:f>
              <c:numCache>
                <c:formatCode>General</c:formatCode>
                <c:ptCount val="75"/>
                <c:pt idx="0">
                  <c:v>341.41146900000001</c:v>
                </c:pt>
                <c:pt idx="1">
                  <c:v>341.39920000000001</c:v>
                </c:pt>
                <c:pt idx="2">
                  <c:v>341.32568400000002</c:v>
                </c:pt>
                <c:pt idx="3">
                  <c:v>343.26992799999999</c:v>
                </c:pt>
                <c:pt idx="4">
                  <c:v>342.61096199999997</c:v>
                </c:pt>
                <c:pt idx="5">
                  <c:v>342.78894000000003</c:v>
                </c:pt>
                <c:pt idx="6">
                  <c:v>341.69662499999998</c:v>
                </c:pt>
                <c:pt idx="7">
                  <c:v>344.27911399999999</c:v>
                </c:pt>
                <c:pt idx="8">
                  <c:v>344.56964099999999</c:v>
                </c:pt>
                <c:pt idx="9">
                  <c:v>348.17578099999997</c:v>
                </c:pt>
                <c:pt idx="10">
                  <c:v>343.48144500000001</c:v>
                </c:pt>
                <c:pt idx="11">
                  <c:v>347.40759300000002</c:v>
                </c:pt>
                <c:pt idx="12">
                  <c:v>346.51559400000002</c:v>
                </c:pt>
                <c:pt idx="13">
                  <c:v>346.91110200000003</c:v>
                </c:pt>
                <c:pt idx="14">
                  <c:v>347.12292500000001</c:v>
                </c:pt>
                <c:pt idx="15">
                  <c:v>347.10238600000002</c:v>
                </c:pt>
                <c:pt idx="16">
                  <c:v>346.90838600000001</c:v>
                </c:pt>
                <c:pt idx="17">
                  <c:v>320.22753899999998</c:v>
                </c:pt>
                <c:pt idx="18">
                  <c:v>320.25442500000003</c:v>
                </c:pt>
                <c:pt idx="19">
                  <c:v>320.153503</c:v>
                </c:pt>
                <c:pt idx="20">
                  <c:v>319.01660199999998</c:v>
                </c:pt>
                <c:pt idx="21">
                  <c:v>319.92236300000002</c:v>
                </c:pt>
                <c:pt idx="22">
                  <c:v>320.20873999999998</c:v>
                </c:pt>
                <c:pt idx="23">
                  <c:v>320.22961400000003</c:v>
                </c:pt>
                <c:pt idx="24">
                  <c:v>320.16348299999999</c:v>
                </c:pt>
                <c:pt idx="25">
                  <c:v>412.67935199999999</c:v>
                </c:pt>
                <c:pt idx="26">
                  <c:v>412.678406</c:v>
                </c:pt>
                <c:pt idx="27">
                  <c:v>414.05355800000001</c:v>
                </c:pt>
                <c:pt idx="28">
                  <c:v>414.01681500000001</c:v>
                </c:pt>
                <c:pt idx="29">
                  <c:v>412.80850199999998</c:v>
                </c:pt>
                <c:pt idx="30">
                  <c:v>412.52371199999999</c:v>
                </c:pt>
                <c:pt idx="31">
                  <c:v>414.62847900000003</c:v>
                </c:pt>
                <c:pt idx="32">
                  <c:v>386.99282799999997</c:v>
                </c:pt>
                <c:pt idx="33">
                  <c:v>387.052277</c:v>
                </c:pt>
                <c:pt idx="34">
                  <c:v>386.95031699999998</c:v>
                </c:pt>
                <c:pt idx="35">
                  <c:v>387.307098</c:v>
                </c:pt>
                <c:pt idx="36">
                  <c:v>387.250092</c:v>
                </c:pt>
                <c:pt idx="37">
                  <c:v>387.06298800000002</c:v>
                </c:pt>
                <c:pt idx="38">
                  <c:v>387.13253800000001</c:v>
                </c:pt>
                <c:pt idx="39">
                  <c:v>386.95831299999998</c:v>
                </c:pt>
                <c:pt idx="40">
                  <c:v>319.536835</c:v>
                </c:pt>
                <c:pt idx="41">
                  <c:v>319.374146</c:v>
                </c:pt>
                <c:pt idx="42">
                  <c:v>319.225616</c:v>
                </c:pt>
                <c:pt idx="43">
                  <c:v>320.15469400000001</c:v>
                </c:pt>
                <c:pt idx="44">
                  <c:v>319.47265599999997</c:v>
                </c:pt>
                <c:pt idx="45">
                  <c:v>319.39486699999998</c:v>
                </c:pt>
                <c:pt idx="46">
                  <c:v>319.47543300000001</c:v>
                </c:pt>
                <c:pt idx="47">
                  <c:v>319.08703600000001</c:v>
                </c:pt>
                <c:pt idx="48">
                  <c:v>320.59732100000002</c:v>
                </c:pt>
                <c:pt idx="49">
                  <c:v>321.03054800000001</c:v>
                </c:pt>
                <c:pt idx="50">
                  <c:v>320.94647200000003</c:v>
                </c:pt>
                <c:pt idx="51">
                  <c:v>320.47067299999998</c:v>
                </c:pt>
                <c:pt idx="52">
                  <c:v>320.68505900000002</c:v>
                </c:pt>
                <c:pt idx="53">
                  <c:v>321.00320399999998</c:v>
                </c:pt>
                <c:pt idx="54">
                  <c:v>320.58325200000002</c:v>
                </c:pt>
                <c:pt idx="55">
                  <c:v>320.40838600000001</c:v>
                </c:pt>
                <c:pt idx="56">
                  <c:v>318.89993299999998</c:v>
                </c:pt>
                <c:pt idx="57">
                  <c:v>318.75430299999999</c:v>
                </c:pt>
                <c:pt idx="58">
                  <c:v>318.83325200000002</c:v>
                </c:pt>
                <c:pt idx="59">
                  <c:v>319.084473</c:v>
                </c:pt>
                <c:pt idx="60">
                  <c:v>319.06677200000001</c:v>
                </c:pt>
                <c:pt idx="61">
                  <c:v>318.95016500000003</c:v>
                </c:pt>
                <c:pt idx="62">
                  <c:v>318.99529999999999</c:v>
                </c:pt>
                <c:pt idx="63">
                  <c:v>318.99490400000002</c:v>
                </c:pt>
                <c:pt idx="64">
                  <c:v>318.81582600000002</c:v>
                </c:pt>
                <c:pt idx="65">
                  <c:v>286.52829000000003</c:v>
                </c:pt>
                <c:pt idx="66">
                  <c:v>286.24426299999999</c:v>
                </c:pt>
                <c:pt idx="67">
                  <c:v>286.76489299999997</c:v>
                </c:pt>
                <c:pt idx="68">
                  <c:v>286.65048200000001</c:v>
                </c:pt>
                <c:pt idx="69">
                  <c:v>283.569275</c:v>
                </c:pt>
                <c:pt idx="70">
                  <c:v>283.55081200000001</c:v>
                </c:pt>
                <c:pt idx="71">
                  <c:v>283.71118200000001</c:v>
                </c:pt>
                <c:pt idx="72">
                  <c:v>283.675995</c:v>
                </c:pt>
                <c:pt idx="73">
                  <c:v>283.21356200000002</c:v>
                </c:pt>
                <c:pt idx="74">
                  <c:v>283.33865400000002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71640"/>
        <c:axId val="511872032"/>
      </c:scatterChart>
      <c:valAx>
        <c:axId val="511871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1872032"/>
        <c:crosses val="autoZero"/>
        <c:crossBetween val="midCat"/>
      </c:valAx>
      <c:valAx>
        <c:axId val="51187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1871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contours'!$F$2:$F$76</c:f>
              <c:numCache>
                <c:formatCode>General</c:formatCode>
                <c:ptCount val="75"/>
                <c:pt idx="0">
                  <c:v>342.32748449999997</c:v>
                </c:pt>
                <c:pt idx="1">
                  <c:v>342.45858750000002</c:v>
                </c:pt>
                <c:pt idx="2">
                  <c:v>342.348343</c:v>
                </c:pt>
                <c:pt idx="3">
                  <c:v>343.79760750000003</c:v>
                </c:pt>
                <c:pt idx="4">
                  <c:v>343.58183299999996</c:v>
                </c:pt>
                <c:pt idx="5">
                  <c:v>343.41152950000003</c:v>
                </c:pt>
                <c:pt idx="6">
                  <c:v>342.58534250000002</c:v>
                </c:pt>
                <c:pt idx="7">
                  <c:v>344.13514699999996</c:v>
                </c:pt>
                <c:pt idx="8">
                  <c:v>343.99362199999996</c:v>
                </c:pt>
                <c:pt idx="9">
                  <c:v>347.01623499999999</c:v>
                </c:pt>
                <c:pt idx="10">
                  <c:v>344.38705449999998</c:v>
                </c:pt>
                <c:pt idx="11">
                  <c:v>347.162262</c:v>
                </c:pt>
                <c:pt idx="12">
                  <c:v>346.940765</c:v>
                </c:pt>
                <c:pt idx="13">
                  <c:v>347.0079495</c:v>
                </c:pt>
                <c:pt idx="14">
                  <c:v>346.38888550000001</c:v>
                </c:pt>
                <c:pt idx="15">
                  <c:v>346.94694500000003</c:v>
                </c:pt>
                <c:pt idx="16">
                  <c:v>347.1296385</c:v>
                </c:pt>
                <c:pt idx="17">
                  <c:v>320.18746950000002</c:v>
                </c:pt>
                <c:pt idx="18">
                  <c:v>320.90177900000003</c:v>
                </c:pt>
                <c:pt idx="19">
                  <c:v>320.59223900000001</c:v>
                </c:pt>
                <c:pt idx="20">
                  <c:v>319.85961950000001</c:v>
                </c:pt>
                <c:pt idx="21">
                  <c:v>320.18902550000001</c:v>
                </c:pt>
                <c:pt idx="22">
                  <c:v>320.20005800000001</c:v>
                </c:pt>
                <c:pt idx="23">
                  <c:v>320.4365995</c:v>
                </c:pt>
                <c:pt idx="24">
                  <c:v>320.2636875</c:v>
                </c:pt>
                <c:pt idx="25">
                  <c:v>414.26573199999996</c:v>
                </c:pt>
                <c:pt idx="26">
                  <c:v>413.8905335</c:v>
                </c:pt>
                <c:pt idx="27">
                  <c:v>414.18273899999997</c:v>
                </c:pt>
                <c:pt idx="28">
                  <c:v>414.33215300000001</c:v>
                </c:pt>
                <c:pt idx="29">
                  <c:v>413.51853949999997</c:v>
                </c:pt>
                <c:pt idx="30">
                  <c:v>413.32203649999997</c:v>
                </c:pt>
                <c:pt idx="31">
                  <c:v>414.6240995</c:v>
                </c:pt>
                <c:pt idx="32">
                  <c:v>387.92271399999998</c:v>
                </c:pt>
                <c:pt idx="33">
                  <c:v>388.10252400000002</c:v>
                </c:pt>
                <c:pt idx="34">
                  <c:v>388.24827549999998</c:v>
                </c:pt>
                <c:pt idx="35">
                  <c:v>387.91958599999998</c:v>
                </c:pt>
                <c:pt idx="36">
                  <c:v>387.97361799999999</c:v>
                </c:pt>
                <c:pt idx="37">
                  <c:v>388.0969695</c:v>
                </c:pt>
                <c:pt idx="38">
                  <c:v>388.09167500000001</c:v>
                </c:pt>
                <c:pt idx="39">
                  <c:v>388.04093949999998</c:v>
                </c:pt>
                <c:pt idx="40">
                  <c:v>320.90945450000004</c:v>
                </c:pt>
                <c:pt idx="41">
                  <c:v>320.66821300000004</c:v>
                </c:pt>
                <c:pt idx="42">
                  <c:v>320.75971949999996</c:v>
                </c:pt>
                <c:pt idx="43">
                  <c:v>321.09800749999999</c:v>
                </c:pt>
                <c:pt idx="44">
                  <c:v>320.59510799999998</c:v>
                </c:pt>
                <c:pt idx="45">
                  <c:v>320.6787415</c:v>
                </c:pt>
                <c:pt idx="46">
                  <c:v>321.34497050000004</c:v>
                </c:pt>
                <c:pt idx="47">
                  <c:v>320.81423949999999</c:v>
                </c:pt>
                <c:pt idx="48">
                  <c:v>321.92970300000002</c:v>
                </c:pt>
                <c:pt idx="49">
                  <c:v>322.16769399999998</c:v>
                </c:pt>
                <c:pt idx="50">
                  <c:v>322.36853000000002</c:v>
                </c:pt>
                <c:pt idx="51">
                  <c:v>322.09491000000003</c:v>
                </c:pt>
                <c:pt idx="52">
                  <c:v>322.049103</c:v>
                </c:pt>
                <c:pt idx="53">
                  <c:v>322.33019999999999</c:v>
                </c:pt>
                <c:pt idx="54">
                  <c:v>322.27423099999999</c:v>
                </c:pt>
                <c:pt idx="55">
                  <c:v>322.2625425</c:v>
                </c:pt>
                <c:pt idx="56">
                  <c:v>320.24813849999998</c:v>
                </c:pt>
                <c:pt idx="57">
                  <c:v>320.12101749999999</c:v>
                </c:pt>
                <c:pt idx="58">
                  <c:v>320.5450745</c:v>
                </c:pt>
                <c:pt idx="59">
                  <c:v>320.48722850000001</c:v>
                </c:pt>
                <c:pt idx="60">
                  <c:v>320.51217650000001</c:v>
                </c:pt>
                <c:pt idx="61">
                  <c:v>320.45831299999998</c:v>
                </c:pt>
                <c:pt idx="62">
                  <c:v>320.87338249999999</c:v>
                </c:pt>
                <c:pt idx="63">
                  <c:v>320.96366899999998</c:v>
                </c:pt>
                <c:pt idx="64">
                  <c:v>320.68528750000002</c:v>
                </c:pt>
                <c:pt idx="65">
                  <c:v>287.99121100000002</c:v>
                </c:pt>
                <c:pt idx="66">
                  <c:v>288.13392650000003</c:v>
                </c:pt>
                <c:pt idx="67">
                  <c:v>287.88606299999998</c:v>
                </c:pt>
                <c:pt idx="68">
                  <c:v>288.04795849999999</c:v>
                </c:pt>
                <c:pt idx="69">
                  <c:v>284.75286849999998</c:v>
                </c:pt>
                <c:pt idx="70">
                  <c:v>284.97332800000004</c:v>
                </c:pt>
                <c:pt idx="71">
                  <c:v>284.66810650000002</c:v>
                </c:pt>
                <c:pt idx="72">
                  <c:v>284.74017349999997</c:v>
                </c:pt>
                <c:pt idx="73">
                  <c:v>284.52752700000002</c:v>
                </c:pt>
                <c:pt idx="74">
                  <c:v>285.13952649999999</c:v>
                </c:pt>
              </c:numCache>
            </c:numRef>
          </c:xVal>
          <c:yVal>
            <c:numRef>
              <c:f>' 10 contours'!$E$2:$E$76</c:f>
              <c:numCache>
                <c:formatCode>General</c:formatCode>
                <c:ptCount val="75"/>
                <c:pt idx="0">
                  <c:v>1.8320309999999722</c:v>
                </c:pt>
                <c:pt idx="1">
                  <c:v>2.118774999999971</c:v>
                </c:pt>
                <c:pt idx="2">
                  <c:v>2.045317999999952</c:v>
                </c:pt>
                <c:pt idx="3">
                  <c:v>1.0553590000000099</c:v>
                </c:pt>
                <c:pt idx="4">
                  <c:v>1.9417420000000334</c:v>
                </c:pt>
                <c:pt idx="5">
                  <c:v>1.2451789999999505</c:v>
                </c:pt>
                <c:pt idx="6">
                  <c:v>1.7774350000000254</c:v>
                </c:pt>
                <c:pt idx="7">
                  <c:v>-0.28793400000000702</c:v>
                </c:pt>
                <c:pt idx="8">
                  <c:v>-1.1520380000000046</c:v>
                </c:pt>
                <c:pt idx="9">
                  <c:v>-2.3190919999999551</c:v>
                </c:pt>
                <c:pt idx="10">
                  <c:v>1.8112189999999941</c:v>
                </c:pt>
                <c:pt idx="11">
                  <c:v>-0.49066200000004301</c:v>
                </c:pt>
                <c:pt idx="12">
                  <c:v>0.85034199999995508</c:v>
                </c:pt>
                <c:pt idx="13">
                  <c:v>0.19369499999999107</c:v>
                </c:pt>
                <c:pt idx="14">
                  <c:v>-1.4680789999999888</c:v>
                </c:pt>
                <c:pt idx="15">
                  <c:v>-0.31088200000004917</c:v>
                </c:pt>
                <c:pt idx="16">
                  <c:v>0.44250499999998283</c:v>
                </c:pt>
                <c:pt idx="17">
                  <c:v>-8.0138999999974203E-2</c:v>
                </c:pt>
                <c:pt idx="18">
                  <c:v>1.2947079999999573</c:v>
                </c:pt>
                <c:pt idx="19">
                  <c:v>0.87747200000001158</c:v>
                </c:pt>
                <c:pt idx="20">
                  <c:v>1.6860350000000039</c:v>
                </c:pt>
                <c:pt idx="21">
                  <c:v>0.53332499999999072</c:v>
                </c:pt>
                <c:pt idx="22">
                  <c:v>-1.736399999998639E-2</c:v>
                </c:pt>
                <c:pt idx="23">
                  <c:v>0.4139709999999468</c:v>
                </c:pt>
                <c:pt idx="24">
                  <c:v>0.20040900000003603</c:v>
                </c:pt>
                <c:pt idx="25">
                  <c:v>3.1727599999999825</c:v>
                </c:pt>
                <c:pt idx="26">
                  <c:v>2.4242550000000165</c:v>
                </c:pt>
                <c:pt idx="27">
                  <c:v>0.25836199999997689</c:v>
                </c:pt>
                <c:pt idx="28">
                  <c:v>0.63067599999999402</c:v>
                </c:pt>
                <c:pt idx="29">
                  <c:v>1.4200749999999971</c:v>
                </c:pt>
                <c:pt idx="30">
                  <c:v>1.5966490000000135</c:v>
                </c:pt>
                <c:pt idx="31">
                  <c:v>-8.7590000000545842E-3</c:v>
                </c:pt>
                <c:pt idx="32">
                  <c:v>1.8597720000000209</c:v>
                </c:pt>
                <c:pt idx="33">
                  <c:v>2.1004939999999692</c:v>
                </c:pt>
                <c:pt idx="34">
                  <c:v>2.5959170000000427</c:v>
                </c:pt>
                <c:pt idx="35">
                  <c:v>1.2249760000000265</c:v>
                </c:pt>
                <c:pt idx="36">
                  <c:v>1.4470519999999851</c:v>
                </c:pt>
                <c:pt idx="37">
                  <c:v>2.0679629999999634</c:v>
                </c:pt>
                <c:pt idx="38">
                  <c:v>1.9182739999999967</c:v>
                </c:pt>
                <c:pt idx="39">
                  <c:v>2.165253000000007</c:v>
                </c:pt>
                <c:pt idx="40">
                  <c:v>2.7452390000000264</c:v>
                </c:pt>
                <c:pt idx="41">
                  <c:v>2.588134000000025</c:v>
                </c:pt>
                <c:pt idx="42">
                  <c:v>3.0682069999999726</c:v>
                </c:pt>
                <c:pt idx="43">
                  <c:v>1.8866269999999759</c:v>
                </c:pt>
                <c:pt idx="44">
                  <c:v>2.2449040000000196</c:v>
                </c:pt>
                <c:pt idx="45">
                  <c:v>2.5677490000000489</c:v>
                </c:pt>
                <c:pt idx="46">
                  <c:v>3.7390750000000139</c:v>
                </c:pt>
                <c:pt idx="47">
                  <c:v>3.4544070000000033</c:v>
                </c:pt>
                <c:pt idx="48">
                  <c:v>2.664763999999991</c:v>
                </c:pt>
                <c:pt idx="49">
                  <c:v>2.2742920000000026</c:v>
                </c:pt>
                <c:pt idx="50">
                  <c:v>2.8441159999999854</c:v>
                </c:pt>
                <c:pt idx="51">
                  <c:v>3.2484740000000443</c:v>
                </c:pt>
                <c:pt idx="52">
                  <c:v>2.728087999999957</c:v>
                </c:pt>
                <c:pt idx="53">
                  <c:v>2.6539920000000166</c:v>
                </c:pt>
                <c:pt idx="54">
                  <c:v>3.3819579999999974</c:v>
                </c:pt>
                <c:pt idx="55">
                  <c:v>3.7083129999999755</c:v>
                </c:pt>
                <c:pt idx="56">
                  <c:v>2.6964110000000119</c:v>
                </c:pt>
                <c:pt idx="57">
                  <c:v>2.733429000000001</c:v>
                </c:pt>
                <c:pt idx="58">
                  <c:v>3.423644999999965</c:v>
                </c:pt>
                <c:pt idx="59">
                  <c:v>2.8055110000000241</c:v>
                </c:pt>
                <c:pt idx="60">
                  <c:v>2.8908089999999902</c:v>
                </c:pt>
                <c:pt idx="61">
                  <c:v>3.0162959999999543</c:v>
                </c:pt>
                <c:pt idx="62">
                  <c:v>3.75616500000001</c:v>
                </c:pt>
                <c:pt idx="63">
                  <c:v>3.9375299999999811</c:v>
                </c:pt>
                <c:pt idx="64">
                  <c:v>3.7389229999999998</c:v>
                </c:pt>
                <c:pt idx="65">
                  <c:v>2.9258419999999887</c:v>
                </c:pt>
                <c:pt idx="66">
                  <c:v>3.7793270000000234</c:v>
                </c:pt>
                <c:pt idx="67">
                  <c:v>2.2423400000000129</c:v>
                </c:pt>
                <c:pt idx="68">
                  <c:v>2.794952999999964</c:v>
                </c:pt>
                <c:pt idx="69">
                  <c:v>2.3671870000000013</c:v>
                </c:pt>
                <c:pt idx="70">
                  <c:v>2.8450320000000033</c:v>
                </c:pt>
                <c:pt idx="71">
                  <c:v>1.9138489999999706</c:v>
                </c:pt>
                <c:pt idx="72">
                  <c:v>2.1283569999999941</c:v>
                </c:pt>
                <c:pt idx="73">
                  <c:v>2.6279299999999921</c:v>
                </c:pt>
                <c:pt idx="74">
                  <c:v>3.601744999999994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contours'!$F$2:$F$76</c:f>
              <c:numCache>
                <c:formatCode>General</c:formatCode>
                <c:ptCount val="75"/>
                <c:pt idx="0">
                  <c:v>342.32748449999997</c:v>
                </c:pt>
                <c:pt idx="1">
                  <c:v>342.45858750000002</c:v>
                </c:pt>
                <c:pt idx="2">
                  <c:v>342.348343</c:v>
                </c:pt>
                <c:pt idx="3">
                  <c:v>343.79760750000003</c:v>
                </c:pt>
                <c:pt idx="4">
                  <c:v>343.58183299999996</c:v>
                </c:pt>
                <c:pt idx="5">
                  <c:v>343.41152950000003</c:v>
                </c:pt>
                <c:pt idx="6">
                  <c:v>342.58534250000002</c:v>
                </c:pt>
                <c:pt idx="7">
                  <c:v>344.13514699999996</c:v>
                </c:pt>
                <c:pt idx="8">
                  <c:v>343.99362199999996</c:v>
                </c:pt>
                <c:pt idx="9">
                  <c:v>347.01623499999999</c:v>
                </c:pt>
                <c:pt idx="10">
                  <c:v>344.38705449999998</c:v>
                </c:pt>
                <c:pt idx="11">
                  <c:v>347.162262</c:v>
                </c:pt>
                <c:pt idx="12">
                  <c:v>346.940765</c:v>
                </c:pt>
                <c:pt idx="13">
                  <c:v>347.0079495</c:v>
                </c:pt>
                <c:pt idx="14">
                  <c:v>346.38888550000001</c:v>
                </c:pt>
                <c:pt idx="15">
                  <c:v>346.94694500000003</c:v>
                </c:pt>
                <c:pt idx="16">
                  <c:v>347.1296385</c:v>
                </c:pt>
                <c:pt idx="17">
                  <c:v>320.18746950000002</c:v>
                </c:pt>
                <c:pt idx="18">
                  <c:v>320.90177900000003</c:v>
                </c:pt>
                <c:pt idx="19">
                  <c:v>320.59223900000001</c:v>
                </c:pt>
                <c:pt idx="20">
                  <c:v>319.85961950000001</c:v>
                </c:pt>
                <c:pt idx="21">
                  <c:v>320.18902550000001</c:v>
                </c:pt>
                <c:pt idx="22">
                  <c:v>320.20005800000001</c:v>
                </c:pt>
                <c:pt idx="23">
                  <c:v>320.4365995</c:v>
                </c:pt>
                <c:pt idx="24">
                  <c:v>320.2636875</c:v>
                </c:pt>
                <c:pt idx="25">
                  <c:v>414.26573199999996</c:v>
                </c:pt>
                <c:pt idx="26">
                  <c:v>413.8905335</c:v>
                </c:pt>
                <c:pt idx="27">
                  <c:v>414.18273899999997</c:v>
                </c:pt>
                <c:pt idx="28">
                  <c:v>414.33215300000001</c:v>
                </c:pt>
                <c:pt idx="29">
                  <c:v>413.51853949999997</c:v>
                </c:pt>
                <c:pt idx="30">
                  <c:v>413.32203649999997</c:v>
                </c:pt>
                <c:pt idx="31">
                  <c:v>414.6240995</c:v>
                </c:pt>
                <c:pt idx="32">
                  <c:v>387.92271399999998</c:v>
                </c:pt>
                <c:pt idx="33">
                  <c:v>388.10252400000002</c:v>
                </c:pt>
                <c:pt idx="34">
                  <c:v>388.24827549999998</c:v>
                </c:pt>
                <c:pt idx="35">
                  <c:v>387.91958599999998</c:v>
                </c:pt>
                <c:pt idx="36">
                  <c:v>387.97361799999999</c:v>
                </c:pt>
                <c:pt idx="37">
                  <c:v>388.0969695</c:v>
                </c:pt>
                <c:pt idx="38">
                  <c:v>388.09167500000001</c:v>
                </c:pt>
                <c:pt idx="39">
                  <c:v>388.04093949999998</c:v>
                </c:pt>
                <c:pt idx="40">
                  <c:v>320.90945450000004</c:v>
                </c:pt>
                <c:pt idx="41">
                  <c:v>320.66821300000004</c:v>
                </c:pt>
                <c:pt idx="42">
                  <c:v>320.75971949999996</c:v>
                </c:pt>
                <c:pt idx="43">
                  <c:v>321.09800749999999</c:v>
                </c:pt>
                <c:pt idx="44">
                  <c:v>320.59510799999998</c:v>
                </c:pt>
                <c:pt idx="45">
                  <c:v>320.6787415</c:v>
                </c:pt>
                <c:pt idx="46">
                  <c:v>321.34497050000004</c:v>
                </c:pt>
                <c:pt idx="47">
                  <c:v>320.81423949999999</c:v>
                </c:pt>
                <c:pt idx="48">
                  <c:v>321.92970300000002</c:v>
                </c:pt>
                <c:pt idx="49">
                  <c:v>322.16769399999998</c:v>
                </c:pt>
                <c:pt idx="50">
                  <c:v>322.36853000000002</c:v>
                </c:pt>
                <c:pt idx="51">
                  <c:v>322.09491000000003</c:v>
                </c:pt>
                <c:pt idx="52">
                  <c:v>322.049103</c:v>
                </c:pt>
                <c:pt idx="53">
                  <c:v>322.33019999999999</c:v>
                </c:pt>
                <c:pt idx="54">
                  <c:v>322.27423099999999</c:v>
                </c:pt>
                <c:pt idx="55">
                  <c:v>322.2625425</c:v>
                </c:pt>
                <c:pt idx="56">
                  <c:v>320.24813849999998</c:v>
                </c:pt>
                <c:pt idx="57">
                  <c:v>320.12101749999999</c:v>
                </c:pt>
                <c:pt idx="58">
                  <c:v>320.5450745</c:v>
                </c:pt>
                <c:pt idx="59">
                  <c:v>320.48722850000001</c:v>
                </c:pt>
                <c:pt idx="60">
                  <c:v>320.51217650000001</c:v>
                </c:pt>
                <c:pt idx="61">
                  <c:v>320.45831299999998</c:v>
                </c:pt>
                <c:pt idx="62">
                  <c:v>320.87338249999999</c:v>
                </c:pt>
                <c:pt idx="63">
                  <c:v>320.96366899999998</c:v>
                </c:pt>
                <c:pt idx="64">
                  <c:v>320.68528750000002</c:v>
                </c:pt>
                <c:pt idx="65">
                  <c:v>287.99121100000002</c:v>
                </c:pt>
                <c:pt idx="66">
                  <c:v>288.13392650000003</c:v>
                </c:pt>
                <c:pt idx="67">
                  <c:v>287.88606299999998</c:v>
                </c:pt>
                <c:pt idx="68">
                  <c:v>288.04795849999999</c:v>
                </c:pt>
                <c:pt idx="69">
                  <c:v>284.75286849999998</c:v>
                </c:pt>
                <c:pt idx="70">
                  <c:v>284.97332800000004</c:v>
                </c:pt>
                <c:pt idx="71">
                  <c:v>284.66810650000002</c:v>
                </c:pt>
                <c:pt idx="72">
                  <c:v>284.74017349999997</c:v>
                </c:pt>
                <c:pt idx="73">
                  <c:v>284.52752700000002</c:v>
                </c:pt>
                <c:pt idx="74">
                  <c:v>285.13952649999999</c:v>
                </c:pt>
              </c:numCache>
            </c:numRef>
          </c:xVal>
          <c:yVal>
            <c:numRef>
              <c:f>' 10 contours'!$G$2:$G$76</c:f>
              <c:numCache>
                <c:formatCode>General</c:formatCode>
                <c:ptCount val="75"/>
                <c:pt idx="0">
                  <c:v>-0.77114320538137893</c:v>
                </c:pt>
                <c:pt idx="1">
                  <c:v>-0.77114320538137893</c:v>
                </c:pt>
                <c:pt idx="2">
                  <c:v>-0.77114320538137893</c:v>
                </c:pt>
                <c:pt idx="3">
                  <c:v>-0.77114320538137893</c:v>
                </c:pt>
                <c:pt idx="4">
                  <c:v>-0.77114320538137893</c:v>
                </c:pt>
                <c:pt idx="5">
                  <c:v>-0.77114320538137893</c:v>
                </c:pt>
                <c:pt idx="6">
                  <c:v>-0.77114320538137893</c:v>
                </c:pt>
                <c:pt idx="7">
                  <c:v>-0.77114320538137893</c:v>
                </c:pt>
                <c:pt idx="8">
                  <c:v>-0.77114320538137893</c:v>
                </c:pt>
                <c:pt idx="9">
                  <c:v>-0.77114320538137893</c:v>
                </c:pt>
                <c:pt idx="10">
                  <c:v>-0.77114320538137893</c:v>
                </c:pt>
                <c:pt idx="11">
                  <c:v>-0.77114320538137893</c:v>
                </c:pt>
                <c:pt idx="12">
                  <c:v>-0.77114320538137893</c:v>
                </c:pt>
                <c:pt idx="13">
                  <c:v>-0.77114320538137893</c:v>
                </c:pt>
                <c:pt idx="14">
                  <c:v>-0.77114320538137893</c:v>
                </c:pt>
                <c:pt idx="15">
                  <c:v>-0.77114320538137893</c:v>
                </c:pt>
                <c:pt idx="16">
                  <c:v>-0.77114320538137893</c:v>
                </c:pt>
                <c:pt idx="17">
                  <c:v>-0.77114320538137893</c:v>
                </c:pt>
                <c:pt idx="18">
                  <c:v>-0.77114320538137893</c:v>
                </c:pt>
                <c:pt idx="19">
                  <c:v>-0.77114320538137893</c:v>
                </c:pt>
                <c:pt idx="20">
                  <c:v>-0.77114320538137893</c:v>
                </c:pt>
                <c:pt idx="21">
                  <c:v>-0.77114320538137893</c:v>
                </c:pt>
                <c:pt idx="22">
                  <c:v>-0.77114320538137893</c:v>
                </c:pt>
                <c:pt idx="23">
                  <c:v>-0.77114320538137893</c:v>
                </c:pt>
                <c:pt idx="24">
                  <c:v>-0.77114320538137893</c:v>
                </c:pt>
                <c:pt idx="25">
                  <c:v>-0.77114320538137893</c:v>
                </c:pt>
                <c:pt idx="26">
                  <c:v>-0.77114320538137893</c:v>
                </c:pt>
                <c:pt idx="27">
                  <c:v>-0.77114320538137893</c:v>
                </c:pt>
                <c:pt idx="28">
                  <c:v>-0.77114320538137893</c:v>
                </c:pt>
                <c:pt idx="29">
                  <c:v>-0.77114320538137893</c:v>
                </c:pt>
                <c:pt idx="30">
                  <c:v>-0.77114320538137893</c:v>
                </c:pt>
                <c:pt idx="31">
                  <c:v>-0.77114320538137893</c:v>
                </c:pt>
                <c:pt idx="32">
                  <c:v>-0.77114320538137893</c:v>
                </c:pt>
                <c:pt idx="33">
                  <c:v>-0.77114320538137893</c:v>
                </c:pt>
                <c:pt idx="34">
                  <c:v>-0.77114320538137893</c:v>
                </c:pt>
                <c:pt idx="35">
                  <c:v>-0.77114320538137893</c:v>
                </c:pt>
                <c:pt idx="36">
                  <c:v>-0.77114320538137893</c:v>
                </c:pt>
                <c:pt idx="37">
                  <c:v>-0.77114320538137893</c:v>
                </c:pt>
                <c:pt idx="38">
                  <c:v>-0.77114320538137893</c:v>
                </c:pt>
                <c:pt idx="39">
                  <c:v>-0.77114320538137893</c:v>
                </c:pt>
                <c:pt idx="40">
                  <c:v>-0.77114320538137893</c:v>
                </c:pt>
                <c:pt idx="41">
                  <c:v>-0.77114320538137893</c:v>
                </c:pt>
                <c:pt idx="42">
                  <c:v>-0.77114320538137893</c:v>
                </c:pt>
                <c:pt idx="43">
                  <c:v>-0.77114320538137893</c:v>
                </c:pt>
                <c:pt idx="44">
                  <c:v>-0.77114320538137893</c:v>
                </c:pt>
                <c:pt idx="45">
                  <c:v>-0.77114320538137893</c:v>
                </c:pt>
                <c:pt idx="46">
                  <c:v>-0.77114320538137893</c:v>
                </c:pt>
                <c:pt idx="47">
                  <c:v>-0.77114320538137893</c:v>
                </c:pt>
                <c:pt idx="48">
                  <c:v>-0.77114320538137893</c:v>
                </c:pt>
                <c:pt idx="49">
                  <c:v>-0.77114320538137893</c:v>
                </c:pt>
                <c:pt idx="50">
                  <c:v>-0.77114320538137893</c:v>
                </c:pt>
                <c:pt idx="51">
                  <c:v>-0.77114320538137893</c:v>
                </c:pt>
                <c:pt idx="52">
                  <c:v>-0.77114320538137893</c:v>
                </c:pt>
                <c:pt idx="53">
                  <c:v>-0.77114320538137893</c:v>
                </c:pt>
                <c:pt idx="54">
                  <c:v>-0.77114320538137893</c:v>
                </c:pt>
                <c:pt idx="55">
                  <c:v>-0.77114320538137893</c:v>
                </c:pt>
                <c:pt idx="56">
                  <c:v>-0.77114320538137893</c:v>
                </c:pt>
                <c:pt idx="57">
                  <c:v>-0.77114320538137893</c:v>
                </c:pt>
                <c:pt idx="58">
                  <c:v>-0.77114320538137893</c:v>
                </c:pt>
                <c:pt idx="59">
                  <c:v>-0.77114320538137893</c:v>
                </c:pt>
                <c:pt idx="60">
                  <c:v>-0.77114320538137893</c:v>
                </c:pt>
                <c:pt idx="61">
                  <c:v>-0.77114320538137893</c:v>
                </c:pt>
                <c:pt idx="62">
                  <c:v>-0.77114320538137893</c:v>
                </c:pt>
                <c:pt idx="63">
                  <c:v>-0.77114320538137893</c:v>
                </c:pt>
                <c:pt idx="64">
                  <c:v>-0.77114320538137893</c:v>
                </c:pt>
                <c:pt idx="65">
                  <c:v>-0.77114320538137893</c:v>
                </c:pt>
                <c:pt idx="66">
                  <c:v>-0.77114320538137893</c:v>
                </c:pt>
                <c:pt idx="67">
                  <c:v>-0.77114320538137893</c:v>
                </c:pt>
                <c:pt idx="68">
                  <c:v>-0.77114320538137893</c:v>
                </c:pt>
                <c:pt idx="69">
                  <c:v>-0.77114320538137893</c:v>
                </c:pt>
                <c:pt idx="70">
                  <c:v>-0.77114320538137893</c:v>
                </c:pt>
                <c:pt idx="71">
                  <c:v>-0.77114320538137893</c:v>
                </c:pt>
                <c:pt idx="72">
                  <c:v>-0.77114320538137893</c:v>
                </c:pt>
                <c:pt idx="73">
                  <c:v>-0.77114320538137893</c:v>
                </c:pt>
                <c:pt idx="74">
                  <c:v>-0.77114320538137893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contours'!$F$2:$F$76</c:f>
              <c:numCache>
                <c:formatCode>General</c:formatCode>
                <c:ptCount val="75"/>
                <c:pt idx="0">
                  <c:v>342.32748449999997</c:v>
                </c:pt>
                <c:pt idx="1">
                  <c:v>342.45858750000002</c:v>
                </c:pt>
                <c:pt idx="2">
                  <c:v>342.348343</c:v>
                </c:pt>
                <c:pt idx="3">
                  <c:v>343.79760750000003</c:v>
                </c:pt>
                <c:pt idx="4">
                  <c:v>343.58183299999996</c:v>
                </c:pt>
                <c:pt idx="5">
                  <c:v>343.41152950000003</c:v>
                </c:pt>
                <c:pt idx="6">
                  <c:v>342.58534250000002</c:v>
                </c:pt>
                <c:pt idx="7">
                  <c:v>344.13514699999996</c:v>
                </c:pt>
                <c:pt idx="8">
                  <c:v>343.99362199999996</c:v>
                </c:pt>
                <c:pt idx="9">
                  <c:v>347.01623499999999</c:v>
                </c:pt>
                <c:pt idx="10">
                  <c:v>344.38705449999998</c:v>
                </c:pt>
                <c:pt idx="11">
                  <c:v>347.162262</c:v>
                </c:pt>
                <c:pt idx="12">
                  <c:v>346.940765</c:v>
                </c:pt>
                <c:pt idx="13">
                  <c:v>347.0079495</c:v>
                </c:pt>
                <c:pt idx="14">
                  <c:v>346.38888550000001</c:v>
                </c:pt>
                <c:pt idx="15">
                  <c:v>346.94694500000003</c:v>
                </c:pt>
                <c:pt idx="16">
                  <c:v>347.1296385</c:v>
                </c:pt>
                <c:pt idx="17">
                  <c:v>320.18746950000002</c:v>
                </c:pt>
                <c:pt idx="18">
                  <c:v>320.90177900000003</c:v>
                </c:pt>
                <c:pt idx="19">
                  <c:v>320.59223900000001</c:v>
                </c:pt>
                <c:pt idx="20">
                  <c:v>319.85961950000001</c:v>
                </c:pt>
                <c:pt idx="21">
                  <c:v>320.18902550000001</c:v>
                </c:pt>
                <c:pt idx="22">
                  <c:v>320.20005800000001</c:v>
                </c:pt>
                <c:pt idx="23">
                  <c:v>320.4365995</c:v>
                </c:pt>
                <c:pt idx="24">
                  <c:v>320.2636875</c:v>
                </c:pt>
                <c:pt idx="25">
                  <c:v>414.26573199999996</c:v>
                </c:pt>
                <c:pt idx="26">
                  <c:v>413.8905335</c:v>
                </c:pt>
                <c:pt idx="27">
                  <c:v>414.18273899999997</c:v>
                </c:pt>
                <c:pt idx="28">
                  <c:v>414.33215300000001</c:v>
                </c:pt>
                <c:pt idx="29">
                  <c:v>413.51853949999997</c:v>
                </c:pt>
                <c:pt idx="30">
                  <c:v>413.32203649999997</c:v>
                </c:pt>
                <c:pt idx="31">
                  <c:v>414.6240995</c:v>
                </c:pt>
                <c:pt idx="32">
                  <c:v>387.92271399999998</c:v>
                </c:pt>
                <c:pt idx="33">
                  <c:v>388.10252400000002</c:v>
                </c:pt>
                <c:pt idx="34">
                  <c:v>388.24827549999998</c:v>
                </c:pt>
                <c:pt idx="35">
                  <c:v>387.91958599999998</c:v>
                </c:pt>
                <c:pt idx="36">
                  <c:v>387.97361799999999</c:v>
                </c:pt>
                <c:pt idx="37">
                  <c:v>388.0969695</c:v>
                </c:pt>
                <c:pt idx="38">
                  <c:v>388.09167500000001</c:v>
                </c:pt>
                <c:pt idx="39">
                  <c:v>388.04093949999998</c:v>
                </c:pt>
                <c:pt idx="40">
                  <c:v>320.90945450000004</c:v>
                </c:pt>
                <c:pt idx="41">
                  <c:v>320.66821300000004</c:v>
                </c:pt>
                <c:pt idx="42">
                  <c:v>320.75971949999996</c:v>
                </c:pt>
                <c:pt idx="43">
                  <c:v>321.09800749999999</c:v>
                </c:pt>
                <c:pt idx="44">
                  <c:v>320.59510799999998</c:v>
                </c:pt>
                <c:pt idx="45">
                  <c:v>320.6787415</c:v>
                </c:pt>
                <c:pt idx="46">
                  <c:v>321.34497050000004</c:v>
                </c:pt>
                <c:pt idx="47">
                  <c:v>320.81423949999999</c:v>
                </c:pt>
                <c:pt idx="48">
                  <c:v>321.92970300000002</c:v>
                </c:pt>
                <c:pt idx="49">
                  <c:v>322.16769399999998</c:v>
                </c:pt>
                <c:pt idx="50">
                  <c:v>322.36853000000002</c:v>
                </c:pt>
                <c:pt idx="51">
                  <c:v>322.09491000000003</c:v>
                </c:pt>
                <c:pt idx="52">
                  <c:v>322.049103</c:v>
                </c:pt>
                <c:pt idx="53">
                  <c:v>322.33019999999999</c:v>
                </c:pt>
                <c:pt idx="54">
                  <c:v>322.27423099999999</c:v>
                </c:pt>
                <c:pt idx="55">
                  <c:v>322.2625425</c:v>
                </c:pt>
                <c:pt idx="56">
                  <c:v>320.24813849999998</c:v>
                </c:pt>
                <c:pt idx="57">
                  <c:v>320.12101749999999</c:v>
                </c:pt>
                <c:pt idx="58">
                  <c:v>320.5450745</c:v>
                </c:pt>
                <c:pt idx="59">
                  <c:v>320.48722850000001</c:v>
                </c:pt>
                <c:pt idx="60">
                  <c:v>320.51217650000001</c:v>
                </c:pt>
                <c:pt idx="61">
                  <c:v>320.45831299999998</c:v>
                </c:pt>
                <c:pt idx="62">
                  <c:v>320.87338249999999</c:v>
                </c:pt>
                <c:pt idx="63">
                  <c:v>320.96366899999998</c:v>
                </c:pt>
                <c:pt idx="64">
                  <c:v>320.68528750000002</c:v>
                </c:pt>
                <c:pt idx="65">
                  <c:v>287.99121100000002</c:v>
                </c:pt>
                <c:pt idx="66">
                  <c:v>288.13392650000003</c:v>
                </c:pt>
                <c:pt idx="67">
                  <c:v>287.88606299999998</c:v>
                </c:pt>
                <c:pt idx="68">
                  <c:v>288.04795849999999</c:v>
                </c:pt>
                <c:pt idx="69">
                  <c:v>284.75286849999998</c:v>
                </c:pt>
                <c:pt idx="70">
                  <c:v>284.97332800000004</c:v>
                </c:pt>
                <c:pt idx="71">
                  <c:v>284.66810650000002</c:v>
                </c:pt>
                <c:pt idx="72">
                  <c:v>284.74017349999997</c:v>
                </c:pt>
                <c:pt idx="73">
                  <c:v>284.52752700000002</c:v>
                </c:pt>
                <c:pt idx="74">
                  <c:v>285.13952649999999</c:v>
                </c:pt>
              </c:numCache>
            </c:numRef>
          </c:xVal>
          <c:yVal>
            <c:numRef>
              <c:f>' 10 contours'!$H$2:$H$76</c:f>
              <c:numCache>
                <c:formatCode>General</c:formatCode>
                <c:ptCount val="75"/>
                <c:pt idx="0">
                  <c:v>4.5335610453813695</c:v>
                </c:pt>
                <c:pt idx="1">
                  <c:v>4.5335610453813695</c:v>
                </c:pt>
                <c:pt idx="2">
                  <c:v>4.5335610453813695</c:v>
                </c:pt>
                <c:pt idx="3">
                  <c:v>4.5335610453813695</c:v>
                </c:pt>
                <c:pt idx="4">
                  <c:v>4.5335610453813695</c:v>
                </c:pt>
                <c:pt idx="5">
                  <c:v>4.5335610453813695</c:v>
                </c:pt>
                <c:pt idx="6">
                  <c:v>4.5335610453813695</c:v>
                </c:pt>
                <c:pt idx="7">
                  <c:v>4.5335610453813695</c:v>
                </c:pt>
                <c:pt idx="8">
                  <c:v>4.5335610453813695</c:v>
                </c:pt>
                <c:pt idx="9">
                  <c:v>4.5335610453813695</c:v>
                </c:pt>
                <c:pt idx="10">
                  <c:v>4.5335610453813695</c:v>
                </c:pt>
                <c:pt idx="11">
                  <c:v>4.5335610453813695</c:v>
                </c:pt>
                <c:pt idx="12">
                  <c:v>4.5335610453813695</c:v>
                </c:pt>
                <c:pt idx="13">
                  <c:v>4.5335610453813695</c:v>
                </c:pt>
                <c:pt idx="14">
                  <c:v>4.5335610453813695</c:v>
                </c:pt>
                <c:pt idx="15">
                  <c:v>4.5335610453813695</c:v>
                </c:pt>
                <c:pt idx="16">
                  <c:v>4.5335610453813695</c:v>
                </c:pt>
                <c:pt idx="17">
                  <c:v>4.5335610453813695</c:v>
                </c:pt>
                <c:pt idx="18">
                  <c:v>4.5335610453813695</c:v>
                </c:pt>
                <c:pt idx="19">
                  <c:v>4.5335610453813695</c:v>
                </c:pt>
                <c:pt idx="20">
                  <c:v>4.5335610453813695</c:v>
                </c:pt>
                <c:pt idx="21">
                  <c:v>4.5335610453813695</c:v>
                </c:pt>
                <c:pt idx="22">
                  <c:v>4.5335610453813695</c:v>
                </c:pt>
                <c:pt idx="23">
                  <c:v>4.5335610453813695</c:v>
                </c:pt>
                <c:pt idx="24">
                  <c:v>4.5335610453813695</c:v>
                </c:pt>
                <c:pt idx="25">
                  <c:v>4.5335610453813695</c:v>
                </c:pt>
                <c:pt idx="26">
                  <c:v>4.5335610453813695</c:v>
                </c:pt>
                <c:pt idx="27">
                  <c:v>4.5335610453813695</c:v>
                </c:pt>
                <c:pt idx="28">
                  <c:v>4.5335610453813695</c:v>
                </c:pt>
                <c:pt idx="29">
                  <c:v>4.5335610453813695</c:v>
                </c:pt>
                <c:pt idx="30">
                  <c:v>4.5335610453813695</c:v>
                </c:pt>
                <c:pt idx="31">
                  <c:v>4.5335610453813695</c:v>
                </c:pt>
                <c:pt idx="32">
                  <c:v>4.5335610453813695</c:v>
                </c:pt>
                <c:pt idx="33">
                  <c:v>4.5335610453813695</c:v>
                </c:pt>
                <c:pt idx="34">
                  <c:v>4.5335610453813695</c:v>
                </c:pt>
                <c:pt idx="35">
                  <c:v>4.5335610453813695</c:v>
                </c:pt>
                <c:pt idx="36">
                  <c:v>4.5335610453813695</c:v>
                </c:pt>
                <c:pt idx="37">
                  <c:v>4.5335610453813695</c:v>
                </c:pt>
                <c:pt idx="38">
                  <c:v>4.5335610453813695</c:v>
                </c:pt>
                <c:pt idx="39">
                  <c:v>4.5335610453813695</c:v>
                </c:pt>
                <c:pt idx="40">
                  <c:v>4.5335610453813695</c:v>
                </c:pt>
                <c:pt idx="41">
                  <c:v>4.5335610453813695</c:v>
                </c:pt>
                <c:pt idx="42">
                  <c:v>4.5335610453813695</c:v>
                </c:pt>
                <c:pt idx="43">
                  <c:v>4.5335610453813695</c:v>
                </c:pt>
                <c:pt idx="44">
                  <c:v>4.5335610453813695</c:v>
                </c:pt>
                <c:pt idx="45">
                  <c:v>4.5335610453813695</c:v>
                </c:pt>
                <c:pt idx="46">
                  <c:v>4.5335610453813695</c:v>
                </c:pt>
                <c:pt idx="47">
                  <c:v>4.5335610453813695</c:v>
                </c:pt>
                <c:pt idx="48">
                  <c:v>4.5335610453813695</c:v>
                </c:pt>
                <c:pt idx="49">
                  <c:v>4.5335610453813695</c:v>
                </c:pt>
                <c:pt idx="50">
                  <c:v>4.5335610453813695</c:v>
                </c:pt>
                <c:pt idx="51">
                  <c:v>4.5335610453813695</c:v>
                </c:pt>
                <c:pt idx="52">
                  <c:v>4.5335610453813695</c:v>
                </c:pt>
                <c:pt idx="53">
                  <c:v>4.5335610453813695</c:v>
                </c:pt>
                <c:pt idx="54">
                  <c:v>4.5335610453813695</c:v>
                </c:pt>
                <c:pt idx="55">
                  <c:v>4.5335610453813695</c:v>
                </c:pt>
                <c:pt idx="56">
                  <c:v>4.5335610453813695</c:v>
                </c:pt>
                <c:pt idx="57">
                  <c:v>4.5335610453813695</c:v>
                </c:pt>
                <c:pt idx="58">
                  <c:v>4.5335610453813695</c:v>
                </c:pt>
                <c:pt idx="59">
                  <c:v>4.5335610453813695</c:v>
                </c:pt>
                <c:pt idx="60">
                  <c:v>4.5335610453813695</c:v>
                </c:pt>
                <c:pt idx="61">
                  <c:v>4.5335610453813695</c:v>
                </c:pt>
                <c:pt idx="62">
                  <c:v>4.5335610453813695</c:v>
                </c:pt>
                <c:pt idx="63">
                  <c:v>4.5335610453813695</c:v>
                </c:pt>
                <c:pt idx="64">
                  <c:v>4.5335610453813695</c:v>
                </c:pt>
                <c:pt idx="65">
                  <c:v>4.5335610453813695</c:v>
                </c:pt>
                <c:pt idx="66">
                  <c:v>4.5335610453813695</c:v>
                </c:pt>
                <c:pt idx="67">
                  <c:v>4.5335610453813695</c:v>
                </c:pt>
                <c:pt idx="68">
                  <c:v>4.5335610453813695</c:v>
                </c:pt>
                <c:pt idx="69">
                  <c:v>4.5335610453813695</c:v>
                </c:pt>
                <c:pt idx="70">
                  <c:v>4.5335610453813695</c:v>
                </c:pt>
                <c:pt idx="71">
                  <c:v>4.5335610453813695</c:v>
                </c:pt>
                <c:pt idx="72">
                  <c:v>4.5335610453813695</c:v>
                </c:pt>
                <c:pt idx="73">
                  <c:v>4.5335610453813695</c:v>
                </c:pt>
                <c:pt idx="74">
                  <c:v>4.5335610453813695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contours'!$F$2:$F$76</c:f>
              <c:numCache>
                <c:formatCode>General</c:formatCode>
                <c:ptCount val="75"/>
                <c:pt idx="0">
                  <c:v>342.32748449999997</c:v>
                </c:pt>
                <c:pt idx="1">
                  <c:v>342.45858750000002</c:v>
                </c:pt>
                <c:pt idx="2">
                  <c:v>342.348343</c:v>
                </c:pt>
                <c:pt idx="3">
                  <c:v>343.79760750000003</c:v>
                </c:pt>
                <c:pt idx="4">
                  <c:v>343.58183299999996</c:v>
                </c:pt>
                <c:pt idx="5">
                  <c:v>343.41152950000003</c:v>
                </c:pt>
                <c:pt idx="6">
                  <c:v>342.58534250000002</c:v>
                </c:pt>
                <c:pt idx="7">
                  <c:v>344.13514699999996</c:v>
                </c:pt>
                <c:pt idx="8">
                  <c:v>343.99362199999996</c:v>
                </c:pt>
                <c:pt idx="9">
                  <c:v>347.01623499999999</c:v>
                </c:pt>
                <c:pt idx="10">
                  <c:v>344.38705449999998</c:v>
                </c:pt>
                <c:pt idx="11">
                  <c:v>347.162262</c:v>
                </c:pt>
                <c:pt idx="12">
                  <c:v>346.940765</c:v>
                </c:pt>
                <c:pt idx="13">
                  <c:v>347.0079495</c:v>
                </c:pt>
                <c:pt idx="14">
                  <c:v>346.38888550000001</c:v>
                </c:pt>
                <c:pt idx="15">
                  <c:v>346.94694500000003</c:v>
                </c:pt>
                <c:pt idx="16">
                  <c:v>347.1296385</c:v>
                </c:pt>
                <c:pt idx="17">
                  <c:v>320.18746950000002</c:v>
                </c:pt>
                <c:pt idx="18">
                  <c:v>320.90177900000003</c:v>
                </c:pt>
                <c:pt idx="19">
                  <c:v>320.59223900000001</c:v>
                </c:pt>
                <c:pt idx="20">
                  <c:v>319.85961950000001</c:v>
                </c:pt>
                <c:pt idx="21">
                  <c:v>320.18902550000001</c:v>
                </c:pt>
                <c:pt idx="22">
                  <c:v>320.20005800000001</c:v>
                </c:pt>
                <c:pt idx="23">
                  <c:v>320.4365995</c:v>
                </c:pt>
                <c:pt idx="24">
                  <c:v>320.2636875</c:v>
                </c:pt>
                <c:pt idx="25">
                  <c:v>414.26573199999996</c:v>
                </c:pt>
                <c:pt idx="26">
                  <c:v>413.8905335</c:v>
                </c:pt>
                <c:pt idx="27">
                  <c:v>414.18273899999997</c:v>
                </c:pt>
                <c:pt idx="28">
                  <c:v>414.33215300000001</c:v>
                </c:pt>
                <c:pt idx="29">
                  <c:v>413.51853949999997</c:v>
                </c:pt>
                <c:pt idx="30">
                  <c:v>413.32203649999997</c:v>
                </c:pt>
                <c:pt idx="31">
                  <c:v>414.6240995</c:v>
                </c:pt>
                <c:pt idx="32">
                  <c:v>387.92271399999998</c:v>
                </c:pt>
                <c:pt idx="33">
                  <c:v>388.10252400000002</c:v>
                </c:pt>
                <c:pt idx="34">
                  <c:v>388.24827549999998</c:v>
                </c:pt>
                <c:pt idx="35">
                  <c:v>387.91958599999998</c:v>
                </c:pt>
                <c:pt idx="36">
                  <c:v>387.97361799999999</c:v>
                </c:pt>
                <c:pt idx="37">
                  <c:v>388.0969695</c:v>
                </c:pt>
                <c:pt idx="38">
                  <c:v>388.09167500000001</c:v>
                </c:pt>
                <c:pt idx="39">
                  <c:v>388.04093949999998</c:v>
                </c:pt>
                <c:pt idx="40">
                  <c:v>320.90945450000004</c:v>
                </c:pt>
                <c:pt idx="41">
                  <c:v>320.66821300000004</c:v>
                </c:pt>
                <c:pt idx="42">
                  <c:v>320.75971949999996</c:v>
                </c:pt>
                <c:pt idx="43">
                  <c:v>321.09800749999999</c:v>
                </c:pt>
                <c:pt idx="44">
                  <c:v>320.59510799999998</c:v>
                </c:pt>
                <c:pt idx="45">
                  <c:v>320.6787415</c:v>
                </c:pt>
                <c:pt idx="46">
                  <c:v>321.34497050000004</c:v>
                </c:pt>
                <c:pt idx="47">
                  <c:v>320.81423949999999</c:v>
                </c:pt>
                <c:pt idx="48">
                  <c:v>321.92970300000002</c:v>
                </c:pt>
                <c:pt idx="49">
                  <c:v>322.16769399999998</c:v>
                </c:pt>
                <c:pt idx="50">
                  <c:v>322.36853000000002</c:v>
                </c:pt>
                <c:pt idx="51">
                  <c:v>322.09491000000003</c:v>
                </c:pt>
                <c:pt idx="52">
                  <c:v>322.049103</c:v>
                </c:pt>
                <c:pt idx="53">
                  <c:v>322.33019999999999</c:v>
                </c:pt>
                <c:pt idx="54">
                  <c:v>322.27423099999999</c:v>
                </c:pt>
                <c:pt idx="55">
                  <c:v>322.2625425</c:v>
                </c:pt>
                <c:pt idx="56">
                  <c:v>320.24813849999998</c:v>
                </c:pt>
                <c:pt idx="57">
                  <c:v>320.12101749999999</c:v>
                </c:pt>
                <c:pt idx="58">
                  <c:v>320.5450745</c:v>
                </c:pt>
                <c:pt idx="59">
                  <c:v>320.48722850000001</c:v>
                </c:pt>
                <c:pt idx="60">
                  <c:v>320.51217650000001</c:v>
                </c:pt>
                <c:pt idx="61">
                  <c:v>320.45831299999998</c:v>
                </c:pt>
                <c:pt idx="62">
                  <c:v>320.87338249999999</c:v>
                </c:pt>
                <c:pt idx="63">
                  <c:v>320.96366899999998</c:v>
                </c:pt>
                <c:pt idx="64">
                  <c:v>320.68528750000002</c:v>
                </c:pt>
                <c:pt idx="65">
                  <c:v>287.99121100000002</c:v>
                </c:pt>
                <c:pt idx="66">
                  <c:v>288.13392650000003</c:v>
                </c:pt>
                <c:pt idx="67">
                  <c:v>287.88606299999998</c:v>
                </c:pt>
                <c:pt idx="68">
                  <c:v>288.04795849999999</c:v>
                </c:pt>
                <c:pt idx="69">
                  <c:v>284.75286849999998</c:v>
                </c:pt>
                <c:pt idx="70">
                  <c:v>284.97332800000004</c:v>
                </c:pt>
                <c:pt idx="71">
                  <c:v>284.66810650000002</c:v>
                </c:pt>
                <c:pt idx="72">
                  <c:v>284.74017349999997</c:v>
                </c:pt>
                <c:pt idx="73">
                  <c:v>284.52752700000002</c:v>
                </c:pt>
                <c:pt idx="74">
                  <c:v>285.13952649999999</c:v>
                </c:pt>
              </c:numCache>
            </c:numRef>
          </c:xVal>
          <c:yVal>
            <c:numRef>
              <c:f>' 10 contours'!$I$2:$I$76</c:f>
              <c:numCache>
                <c:formatCode>General</c:formatCode>
                <c:ptCount val="75"/>
                <c:pt idx="0">
                  <c:v>1.8812089199999953</c:v>
                </c:pt>
                <c:pt idx="1">
                  <c:v>1.8812089199999953</c:v>
                </c:pt>
                <c:pt idx="2">
                  <c:v>1.8812089199999953</c:v>
                </c:pt>
                <c:pt idx="3">
                  <c:v>1.8812089199999953</c:v>
                </c:pt>
                <c:pt idx="4">
                  <c:v>1.8812089199999953</c:v>
                </c:pt>
                <c:pt idx="5">
                  <c:v>1.8812089199999953</c:v>
                </c:pt>
                <c:pt idx="6">
                  <c:v>1.8812089199999953</c:v>
                </c:pt>
                <c:pt idx="7">
                  <c:v>1.8812089199999953</c:v>
                </c:pt>
                <c:pt idx="8">
                  <c:v>1.8812089199999953</c:v>
                </c:pt>
                <c:pt idx="9">
                  <c:v>1.8812089199999953</c:v>
                </c:pt>
                <c:pt idx="10">
                  <c:v>1.8812089199999953</c:v>
                </c:pt>
                <c:pt idx="11">
                  <c:v>1.8812089199999953</c:v>
                </c:pt>
                <c:pt idx="12">
                  <c:v>1.8812089199999953</c:v>
                </c:pt>
                <c:pt idx="13">
                  <c:v>1.8812089199999953</c:v>
                </c:pt>
                <c:pt idx="14">
                  <c:v>1.8812089199999953</c:v>
                </c:pt>
                <c:pt idx="15">
                  <c:v>1.8812089199999953</c:v>
                </c:pt>
                <c:pt idx="16">
                  <c:v>1.8812089199999953</c:v>
                </c:pt>
                <c:pt idx="17">
                  <c:v>1.8812089199999953</c:v>
                </c:pt>
                <c:pt idx="18">
                  <c:v>1.8812089199999953</c:v>
                </c:pt>
                <c:pt idx="19">
                  <c:v>1.8812089199999953</c:v>
                </c:pt>
                <c:pt idx="20">
                  <c:v>1.8812089199999953</c:v>
                </c:pt>
                <c:pt idx="21">
                  <c:v>1.8812089199999953</c:v>
                </c:pt>
                <c:pt idx="22">
                  <c:v>1.8812089199999953</c:v>
                </c:pt>
                <c:pt idx="23">
                  <c:v>1.8812089199999953</c:v>
                </c:pt>
                <c:pt idx="24">
                  <c:v>1.8812089199999953</c:v>
                </c:pt>
                <c:pt idx="25">
                  <c:v>1.8812089199999953</c:v>
                </c:pt>
                <c:pt idx="26">
                  <c:v>1.8812089199999953</c:v>
                </c:pt>
                <c:pt idx="27">
                  <c:v>1.8812089199999953</c:v>
                </c:pt>
                <c:pt idx="28">
                  <c:v>1.8812089199999953</c:v>
                </c:pt>
                <c:pt idx="29">
                  <c:v>1.8812089199999953</c:v>
                </c:pt>
                <c:pt idx="30">
                  <c:v>1.8812089199999953</c:v>
                </c:pt>
                <c:pt idx="31">
                  <c:v>1.8812089199999953</c:v>
                </c:pt>
                <c:pt idx="32">
                  <c:v>1.8812089199999953</c:v>
                </c:pt>
                <c:pt idx="33">
                  <c:v>1.8812089199999953</c:v>
                </c:pt>
                <c:pt idx="34">
                  <c:v>1.8812089199999953</c:v>
                </c:pt>
                <c:pt idx="35">
                  <c:v>1.8812089199999953</c:v>
                </c:pt>
                <c:pt idx="36">
                  <c:v>1.8812089199999953</c:v>
                </c:pt>
                <c:pt idx="37">
                  <c:v>1.8812089199999953</c:v>
                </c:pt>
                <c:pt idx="38">
                  <c:v>1.8812089199999953</c:v>
                </c:pt>
                <c:pt idx="39">
                  <c:v>1.8812089199999953</c:v>
                </c:pt>
                <c:pt idx="40">
                  <c:v>1.8812089199999953</c:v>
                </c:pt>
                <c:pt idx="41">
                  <c:v>1.8812089199999953</c:v>
                </c:pt>
                <c:pt idx="42">
                  <c:v>1.8812089199999953</c:v>
                </c:pt>
                <c:pt idx="43">
                  <c:v>1.8812089199999953</c:v>
                </c:pt>
                <c:pt idx="44">
                  <c:v>1.8812089199999953</c:v>
                </c:pt>
                <c:pt idx="45">
                  <c:v>1.8812089199999953</c:v>
                </c:pt>
                <c:pt idx="46">
                  <c:v>1.8812089199999953</c:v>
                </c:pt>
                <c:pt idx="47">
                  <c:v>1.8812089199999953</c:v>
                </c:pt>
                <c:pt idx="48">
                  <c:v>1.8812089199999953</c:v>
                </c:pt>
                <c:pt idx="49">
                  <c:v>1.8812089199999953</c:v>
                </c:pt>
                <c:pt idx="50">
                  <c:v>1.8812089199999953</c:v>
                </c:pt>
                <c:pt idx="51">
                  <c:v>1.8812089199999953</c:v>
                </c:pt>
                <c:pt idx="52">
                  <c:v>1.8812089199999953</c:v>
                </c:pt>
                <c:pt idx="53">
                  <c:v>1.8812089199999953</c:v>
                </c:pt>
                <c:pt idx="54">
                  <c:v>1.8812089199999953</c:v>
                </c:pt>
                <c:pt idx="55">
                  <c:v>1.8812089199999953</c:v>
                </c:pt>
                <c:pt idx="56">
                  <c:v>1.8812089199999953</c:v>
                </c:pt>
                <c:pt idx="57">
                  <c:v>1.8812089199999953</c:v>
                </c:pt>
                <c:pt idx="58">
                  <c:v>1.8812089199999953</c:v>
                </c:pt>
                <c:pt idx="59">
                  <c:v>1.8812089199999953</c:v>
                </c:pt>
                <c:pt idx="60">
                  <c:v>1.8812089199999953</c:v>
                </c:pt>
                <c:pt idx="61">
                  <c:v>1.8812089199999953</c:v>
                </c:pt>
                <c:pt idx="62">
                  <c:v>1.8812089199999953</c:v>
                </c:pt>
                <c:pt idx="63">
                  <c:v>1.8812089199999953</c:v>
                </c:pt>
                <c:pt idx="64">
                  <c:v>1.8812089199999953</c:v>
                </c:pt>
                <c:pt idx="65">
                  <c:v>1.8812089199999953</c:v>
                </c:pt>
                <c:pt idx="66">
                  <c:v>1.8812089199999953</c:v>
                </c:pt>
                <c:pt idx="67">
                  <c:v>1.8812089199999953</c:v>
                </c:pt>
                <c:pt idx="68">
                  <c:v>1.8812089199999953</c:v>
                </c:pt>
                <c:pt idx="69">
                  <c:v>1.8812089199999953</c:v>
                </c:pt>
                <c:pt idx="70">
                  <c:v>1.8812089199999953</c:v>
                </c:pt>
                <c:pt idx="71">
                  <c:v>1.8812089199999953</c:v>
                </c:pt>
                <c:pt idx="72">
                  <c:v>1.8812089199999953</c:v>
                </c:pt>
                <c:pt idx="73">
                  <c:v>1.8812089199999953</c:v>
                </c:pt>
                <c:pt idx="74">
                  <c:v>1.8812089199999953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114392"/>
        <c:axId val="518114784"/>
      </c:scatterChart>
      <c:valAx>
        <c:axId val="518114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8114784"/>
        <c:crosses val="autoZero"/>
        <c:crossBetween val="midCat"/>
      </c:valAx>
      <c:valAx>
        <c:axId val="51811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8114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8115568"/>
        <c:axId val="518115960"/>
      </c:barChart>
      <c:catAx>
        <c:axId val="518115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15960"/>
        <c:crosses val="autoZero"/>
        <c:auto val="1"/>
        <c:lblAlgn val="ctr"/>
        <c:lblOffset val="100"/>
        <c:noMultiLvlLbl val="0"/>
      </c:catAx>
      <c:valAx>
        <c:axId val="51811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1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6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11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1"/>
  <sheetViews>
    <sheetView tabSelected="1" zoomScale="70" zoomScaleNormal="70" workbookViewId="0">
      <pane ySplit="3135" topLeftCell="A65"/>
      <selection activeCell="T4" sqref="T4"/>
      <selection pane="bottomLeft" activeCell="E82" sqref="E82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9241.1767579999996</v>
      </c>
      <c r="D2" s="5">
        <v>9361.1875</v>
      </c>
      <c r="E2" s="5">
        <f t="shared" ref="E2:E7" si="0">D2-C2</f>
        <v>120.01074200000039</v>
      </c>
      <c r="F2">
        <f t="shared" ref="F2:F7" si="1">AVERAGE(C2,D2)</f>
        <v>9301.1821290000007</v>
      </c>
      <c r="G2">
        <f>$G$71</f>
        <v>88.459410242557709</v>
      </c>
      <c r="H2">
        <f>$G$72</f>
        <v>199.45390098821159</v>
      </c>
      <c r="I2">
        <f>$E$67</f>
        <v>143.95665561538465</v>
      </c>
      <c r="J2">
        <f t="shared" ref="J2:J7" si="2">(E2/D2)*100</f>
        <v>1.2820033996755262</v>
      </c>
      <c r="O2">
        <f>D2/C2</f>
        <v>1.0129865216457534</v>
      </c>
      <c r="Y2" s="5"/>
    </row>
    <row r="3" spans="2:26" x14ac:dyDescent="0.25">
      <c r="B3" s="1">
        <v>2</v>
      </c>
      <c r="C3" s="5">
        <v>9239.7490230000003</v>
      </c>
      <c r="D3" s="5">
        <v>9378.3740230000003</v>
      </c>
      <c r="E3" s="5">
        <f t="shared" si="0"/>
        <v>138.625</v>
      </c>
      <c r="F3">
        <f t="shared" si="1"/>
        <v>9309.0615230000003</v>
      </c>
      <c r="G3">
        <f>$G$71</f>
        <v>88.459410242557709</v>
      </c>
      <c r="H3">
        <f>$G$72</f>
        <v>199.45390098821159</v>
      </c>
      <c r="I3">
        <f>$E$67</f>
        <v>143.95665561538465</v>
      </c>
      <c r="J3">
        <f t="shared" si="2"/>
        <v>1.4781346922188112</v>
      </c>
      <c r="L3" s="16"/>
      <c r="O3">
        <f t="shared" ref="O3:O40" si="3">D3/C3</f>
        <v>1.0150031131424597</v>
      </c>
      <c r="Y3" s="5"/>
    </row>
    <row r="4" spans="2:26" x14ac:dyDescent="0.25">
      <c r="B4" s="1">
        <v>3</v>
      </c>
      <c r="C4" s="5">
        <v>9239.5927730000003</v>
      </c>
      <c r="D4" s="5">
        <v>9369.6914059999999</v>
      </c>
      <c r="E4" s="5">
        <f t="shared" si="0"/>
        <v>130.09863299999961</v>
      </c>
      <c r="F4">
        <f t="shared" si="1"/>
        <v>9304.642089500001</v>
      </c>
      <c r="G4">
        <f>$G$71</f>
        <v>88.459410242557709</v>
      </c>
      <c r="H4">
        <f>$G$72</f>
        <v>199.45390098821159</v>
      </c>
      <c r="I4">
        <f>$E$67</f>
        <v>143.95665561538465</v>
      </c>
      <c r="J4">
        <f t="shared" si="2"/>
        <v>1.388504992989303</v>
      </c>
      <c r="O4">
        <f t="shared" si="3"/>
        <v>1.0140805591973896</v>
      </c>
      <c r="Y4" s="5"/>
    </row>
    <row r="5" spans="2:26" x14ac:dyDescent="0.25">
      <c r="B5" s="1">
        <v>4</v>
      </c>
      <c r="C5" s="5">
        <v>9240.5820309999999</v>
      </c>
      <c r="D5" s="5">
        <v>9423.9199219999991</v>
      </c>
      <c r="E5" s="5">
        <f t="shared" si="0"/>
        <v>183.33789099999922</v>
      </c>
      <c r="F5">
        <f t="shared" si="1"/>
        <v>9332.2509764999995</v>
      </c>
      <c r="G5">
        <f>$G$71</f>
        <v>88.459410242557709</v>
      </c>
      <c r="H5">
        <f>$G$72</f>
        <v>199.45390098821159</v>
      </c>
      <c r="I5">
        <f>$E$67</f>
        <v>143.95665561538465</v>
      </c>
      <c r="J5">
        <f t="shared" si="2"/>
        <v>1.9454525560218279</v>
      </c>
      <c r="O5">
        <f t="shared" si="3"/>
        <v>1.0198405133340025</v>
      </c>
      <c r="Y5" s="5"/>
    </row>
    <row r="6" spans="2:26" x14ac:dyDescent="0.25">
      <c r="B6" s="1">
        <v>6</v>
      </c>
      <c r="C6" s="5">
        <v>9248.7460940000001</v>
      </c>
      <c r="D6" s="5">
        <v>9406.6240230000003</v>
      </c>
      <c r="E6" s="5">
        <f t="shared" si="0"/>
        <v>157.87792900000022</v>
      </c>
      <c r="F6">
        <f t="shared" si="1"/>
        <v>9327.6850584999993</v>
      </c>
      <c r="G6">
        <f>$G$71</f>
        <v>88.459410242557709</v>
      </c>
      <c r="H6">
        <f>$G$72</f>
        <v>199.45390098821159</v>
      </c>
      <c r="I6">
        <f>$E$67</f>
        <v>143.95665561538465</v>
      </c>
      <c r="J6">
        <f t="shared" si="2"/>
        <v>1.6783697170629461</v>
      </c>
      <c r="O6">
        <f t="shared" si="3"/>
        <v>1.017070198207995</v>
      </c>
      <c r="Y6" s="5"/>
    </row>
    <row r="7" spans="2:26" x14ac:dyDescent="0.25">
      <c r="B7" s="1">
        <v>7</v>
      </c>
      <c r="C7" s="5">
        <v>9253.7734380000002</v>
      </c>
      <c r="D7" s="5">
        <v>9376.8193360000005</v>
      </c>
      <c r="E7" s="5">
        <f t="shared" si="0"/>
        <v>123.04589800000031</v>
      </c>
      <c r="F7">
        <f t="shared" si="1"/>
        <v>9315.2963870000003</v>
      </c>
      <c r="G7">
        <f>$G$71</f>
        <v>88.459410242557709</v>
      </c>
      <c r="H7">
        <f>$G$72</f>
        <v>199.45390098821159</v>
      </c>
      <c r="I7">
        <f>$E$67</f>
        <v>143.95665561538465</v>
      </c>
      <c r="J7">
        <f t="shared" si="2"/>
        <v>1.3122349230681638</v>
      </c>
      <c r="O7">
        <f t="shared" si="3"/>
        <v>1.0132968349424594</v>
      </c>
      <c r="Y7" s="5"/>
    </row>
    <row r="8" spans="2:26" x14ac:dyDescent="0.25">
      <c r="B8" s="1">
        <v>8</v>
      </c>
      <c r="C8" s="5">
        <v>9252.3847659999992</v>
      </c>
      <c r="D8" s="5">
        <v>9397.3037110000005</v>
      </c>
      <c r="E8" s="5">
        <f t="shared" ref="E8:E40" si="4">D8-C8</f>
        <v>144.91894500000126</v>
      </c>
      <c r="F8">
        <f t="shared" ref="F8:F17" si="5">AVERAGE(C8,D8)</f>
        <v>9324.8442384999998</v>
      </c>
      <c r="G8">
        <f>$G$71</f>
        <v>88.459410242557709</v>
      </c>
      <c r="H8">
        <f>$G$72</f>
        <v>199.45390098821159</v>
      </c>
      <c r="I8">
        <f>$E$67</f>
        <v>143.95665561538465</v>
      </c>
      <c r="J8">
        <f t="shared" ref="J8:J40" si="6">(E8/D8)*100</f>
        <v>1.542133248607966</v>
      </c>
      <c r="O8">
        <f t="shared" si="3"/>
        <v>1.0156628748874061</v>
      </c>
      <c r="Y8" s="5"/>
    </row>
    <row r="9" spans="2:26" x14ac:dyDescent="0.25">
      <c r="B9" s="1">
        <v>9</v>
      </c>
      <c r="C9" s="5">
        <v>9249.7373050000006</v>
      </c>
      <c r="D9" s="5">
        <v>9373.5390630000002</v>
      </c>
      <c r="E9" s="5">
        <f t="shared" si="4"/>
        <v>123.80175799999961</v>
      </c>
      <c r="F9">
        <f t="shared" si="5"/>
        <v>9311.6381839999995</v>
      </c>
      <c r="G9">
        <f>$G$71</f>
        <v>88.459410242557709</v>
      </c>
      <c r="H9">
        <f>$G$72</f>
        <v>199.45390098821159</v>
      </c>
      <c r="I9">
        <f>$E$67</f>
        <v>143.95665561538465</v>
      </c>
      <c r="J9">
        <f t="shared" si="6"/>
        <v>1.3207579033694972</v>
      </c>
      <c r="O9">
        <f t="shared" si="3"/>
        <v>1.013384353946255</v>
      </c>
      <c r="Y9" s="5"/>
    </row>
    <row r="10" spans="2:26" x14ac:dyDescent="0.25">
      <c r="B10" s="1">
        <v>10</v>
      </c>
      <c r="C10" s="5">
        <v>9303.9404300000006</v>
      </c>
      <c r="D10" s="5">
        <v>9448.1103519999997</v>
      </c>
      <c r="E10" s="5">
        <f t="shared" si="4"/>
        <v>144.16992199999913</v>
      </c>
      <c r="F10">
        <f t="shared" si="5"/>
        <v>9376.0253909999992</v>
      </c>
      <c r="G10">
        <f>$G$71</f>
        <v>88.459410242557709</v>
      </c>
      <c r="H10">
        <f>$G$72</f>
        <v>199.45390098821159</v>
      </c>
      <c r="I10">
        <f>$E$67</f>
        <v>143.95665561538465</v>
      </c>
      <c r="J10">
        <f t="shared" si="6"/>
        <v>1.5259127659265843</v>
      </c>
      <c r="O10">
        <f t="shared" si="3"/>
        <v>1.0154955766413907</v>
      </c>
      <c r="Y10" s="5"/>
    </row>
    <row r="11" spans="2:26" x14ac:dyDescent="0.25">
      <c r="B11" s="1">
        <v>11</v>
      </c>
      <c r="C11" s="5">
        <v>9325.7675780000009</v>
      </c>
      <c r="D11" s="5">
        <v>9419.5019530000009</v>
      </c>
      <c r="E11" s="5">
        <f t="shared" si="4"/>
        <v>93.734375</v>
      </c>
      <c r="F11">
        <f t="shared" si="5"/>
        <v>9372.6347655000009</v>
      </c>
      <c r="G11">
        <f>$G$71</f>
        <v>88.459410242557709</v>
      </c>
      <c r="H11">
        <f>$G$72</f>
        <v>199.45390098821159</v>
      </c>
      <c r="I11">
        <f>$E$67</f>
        <v>143.95665561538465</v>
      </c>
      <c r="J11">
        <f t="shared" si="6"/>
        <v>0.9951096721217485</v>
      </c>
      <c r="O11">
        <f t="shared" si="3"/>
        <v>1.0100511163521944</v>
      </c>
      <c r="Y11" s="5"/>
    </row>
    <row r="12" spans="2:26" x14ac:dyDescent="0.25">
      <c r="B12" s="1">
        <v>12</v>
      </c>
      <c r="C12" s="5">
        <v>9333.3115230000003</v>
      </c>
      <c r="D12" s="5">
        <v>9510.2402340000008</v>
      </c>
      <c r="E12" s="5">
        <f t="shared" si="4"/>
        <v>176.92871100000048</v>
      </c>
      <c r="F12">
        <f t="shared" si="5"/>
        <v>9421.7758785000005</v>
      </c>
      <c r="G12">
        <f>$G$71</f>
        <v>88.459410242557709</v>
      </c>
      <c r="H12">
        <f>$G$72</f>
        <v>199.45390098821159</v>
      </c>
      <c r="I12">
        <f>$E$67</f>
        <v>143.95665561538465</v>
      </c>
      <c r="J12">
        <f t="shared" si="6"/>
        <v>1.8604021207315431</v>
      </c>
      <c r="O12">
        <f t="shared" si="3"/>
        <v>1.0189566919055468</v>
      </c>
      <c r="Y12" s="5"/>
    </row>
    <row r="13" spans="2:26" x14ac:dyDescent="0.25">
      <c r="B13" s="1">
        <v>14</v>
      </c>
      <c r="C13" s="5">
        <v>9335.2900389999995</v>
      </c>
      <c r="D13" s="5">
        <v>9437.8359380000002</v>
      </c>
      <c r="E13" s="5">
        <f t="shared" si="4"/>
        <v>102.54589900000065</v>
      </c>
      <c r="F13">
        <f t="shared" si="5"/>
        <v>9386.5629884999998</v>
      </c>
      <c r="G13">
        <f>$G$71</f>
        <v>88.459410242557709</v>
      </c>
      <c r="H13">
        <f>$G$72</f>
        <v>199.45390098821159</v>
      </c>
      <c r="I13">
        <f>$E$67</f>
        <v>143.95665561538465</v>
      </c>
      <c r="J13">
        <f t="shared" si="6"/>
        <v>1.0865403856737466</v>
      </c>
      <c r="O13">
        <f t="shared" si="3"/>
        <v>1.0109847576852562</v>
      </c>
      <c r="Y13" s="5"/>
    </row>
    <row r="14" spans="2:26" x14ac:dyDescent="0.25">
      <c r="B14" s="1">
        <v>15</v>
      </c>
      <c r="C14">
        <v>9321.2167969999991</v>
      </c>
      <c r="D14">
        <v>9500.7275389999995</v>
      </c>
      <c r="E14" s="5">
        <f t="shared" si="4"/>
        <v>179.51074200000039</v>
      </c>
      <c r="F14">
        <f t="shared" si="5"/>
        <v>9410.9721680000002</v>
      </c>
      <c r="G14">
        <f>$G$71</f>
        <v>88.459410242557709</v>
      </c>
      <c r="H14">
        <f>$G$72</f>
        <v>199.45390098821159</v>
      </c>
      <c r="I14">
        <f>$E$67</f>
        <v>143.95665561538465</v>
      </c>
      <c r="J14">
        <f t="shared" si="6"/>
        <v>1.889442058654119</v>
      </c>
      <c r="O14">
        <f t="shared" si="3"/>
        <v>1.019258294910357</v>
      </c>
      <c r="Y14" s="5"/>
    </row>
    <row r="15" spans="2:26" x14ac:dyDescent="0.25">
      <c r="B15" s="1">
        <v>17</v>
      </c>
      <c r="C15">
        <v>8010.0551759999998</v>
      </c>
      <c r="D15">
        <v>8135.6875</v>
      </c>
      <c r="E15" s="5">
        <f t="shared" si="4"/>
        <v>125.63232400000015</v>
      </c>
      <c r="F15">
        <f t="shared" si="5"/>
        <v>8072.8713379999999</v>
      </c>
      <c r="G15">
        <f>$G$71</f>
        <v>88.459410242557709</v>
      </c>
      <c r="H15">
        <f>$G$72</f>
        <v>199.45390098821159</v>
      </c>
      <c r="I15">
        <f>$E$67</f>
        <v>143.95665561538465</v>
      </c>
      <c r="J15">
        <f t="shared" si="6"/>
        <v>1.5442127539928268</v>
      </c>
      <c r="O15">
        <f t="shared" si="3"/>
        <v>1.0156843269165516</v>
      </c>
      <c r="Y15" s="5"/>
    </row>
    <row r="16" spans="2:26" x14ac:dyDescent="0.25">
      <c r="B16" s="1">
        <v>19</v>
      </c>
      <c r="C16">
        <v>8016.6743159999996</v>
      </c>
      <c r="D16">
        <v>8181.6650390000004</v>
      </c>
      <c r="E16" s="5">
        <f t="shared" si="4"/>
        <v>164.9907230000008</v>
      </c>
      <c r="F16">
        <f t="shared" si="5"/>
        <v>8099.1696775</v>
      </c>
      <c r="G16">
        <f>$G$71</f>
        <v>88.459410242557709</v>
      </c>
      <c r="H16">
        <f>$G$72</f>
        <v>199.45390098821159</v>
      </c>
      <c r="I16">
        <f>$E$67</f>
        <v>143.95665561538465</v>
      </c>
      <c r="J16">
        <f t="shared" si="6"/>
        <v>2.0165910265640341</v>
      </c>
      <c r="O16">
        <f t="shared" si="3"/>
        <v>1.0205809437300835</v>
      </c>
      <c r="Y16" s="5"/>
    </row>
    <row r="17" spans="2:25" x14ac:dyDescent="0.25">
      <c r="B17" s="1">
        <v>20</v>
      </c>
      <c r="C17">
        <v>8013.8627930000002</v>
      </c>
      <c r="D17">
        <v>8165.673828</v>
      </c>
      <c r="E17" s="5">
        <f t="shared" si="4"/>
        <v>151.81103499999972</v>
      </c>
      <c r="F17">
        <f t="shared" si="5"/>
        <v>8089.7683104999996</v>
      </c>
      <c r="G17">
        <f>$G$71</f>
        <v>88.459410242557709</v>
      </c>
      <c r="H17">
        <f>$G$72</f>
        <v>199.45390098821159</v>
      </c>
      <c r="I17">
        <f>$E$67</f>
        <v>143.95665561538465</v>
      </c>
      <c r="J17">
        <f t="shared" si="6"/>
        <v>1.8591366517658525</v>
      </c>
      <c r="O17">
        <f t="shared" si="3"/>
        <v>1.018943553055663</v>
      </c>
      <c r="Y17" s="5"/>
    </row>
    <row r="18" spans="2:25" x14ac:dyDescent="0.25">
      <c r="B18" s="1">
        <v>21</v>
      </c>
      <c r="C18">
        <v>8016.7397460000002</v>
      </c>
      <c r="D18">
        <v>8139.5239259999998</v>
      </c>
      <c r="E18" s="5">
        <f t="shared" si="4"/>
        <v>122.78417999999965</v>
      </c>
      <c r="F18">
        <f t="shared" ref="F18:F39" si="7">AVERAGE(C18,D18)</f>
        <v>8078.1318360000005</v>
      </c>
      <c r="G18">
        <f>$G$71</f>
        <v>88.459410242557709</v>
      </c>
      <c r="H18">
        <f>$G$72</f>
        <v>199.45390098821159</v>
      </c>
      <c r="I18">
        <f>$E$67</f>
        <v>143.95665561538465</v>
      </c>
      <c r="J18">
        <f t="shared" si="6"/>
        <v>1.5084933850712248</v>
      </c>
      <c r="O18">
        <f t="shared" si="3"/>
        <v>1.0153159743100384</v>
      </c>
      <c r="Y18" s="5"/>
    </row>
    <row r="19" spans="2:25" x14ac:dyDescent="0.25">
      <c r="B19" s="1">
        <v>22</v>
      </c>
      <c r="C19">
        <v>8013.779297</v>
      </c>
      <c r="D19">
        <v>8161.9140630000002</v>
      </c>
      <c r="E19" s="5">
        <f t="shared" si="4"/>
        <v>148.13476600000013</v>
      </c>
      <c r="F19">
        <f t="shared" si="7"/>
        <v>8087.8466800000006</v>
      </c>
      <c r="G19">
        <f>$G$71</f>
        <v>88.459410242557709</v>
      </c>
      <c r="H19">
        <f>$G$72</f>
        <v>199.45390098821159</v>
      </c>
      <c r="I19">
        <f>$E$67</f>
        <v>143.95665561538465</v>
      </c>
      <c r="J19">
        <f t="shared" si="6"/>
        <v>1.8149513074577948</v>
      </c>
      <c r="O19">
        <f t="shared" si="3"/>
        <v>1.0184850069498987</v>
      </c>
      <c r="Y19" s="5"/>
    </row>
    <row r="20" spans="2:25" x14ac:dyDescent="0.25">
      <c r="B20" s="1">
        <v>23</v>
      </c>
      <c r="C20">
        <v>8016.4047849999997</v>
      </c>
      <c r="D20">
        <v>8147.3544920000004</v>
      </c>
      <c r="E20" s="5">
        <f t="shared" si="4"/>
        <v>130.94970700000067</v>
      </c>
      <c r="F20">
        <f t="shared" si="7"/>
        <v>8081.8796385000005</v>
      </c>
      <c r="G20">
        <f>$G$71</f>
        <v>88.459410242557709</v>
      </c>
      <c r="H20">
        <f>$G$72</f>
        <v>199.45390098821159</v>
      </c>
      <c r="I20">
        <f>$E$67</f>
        <v>143.95665561538465</v>
      </c>
      <c r="J20">
        <f t="shared" si="6"/>
        <v>1.6072665934516779</v>
      </c>
      <c r="O20">
        <f t="shared" si="3"/>
        <v>1.0163352164108566</v>
      </c>
      <c r="Y20" s="5"/>
    </row>
    <row r="21" spans="2:25" x14ac:dyDescent="0.25">
      <c r="B21" s="1">
        <v>25</v>
      </c>
      <c r="C21">
        <v>13471.296875</v>
      </c>
      <c r="D21">
        <v>13642.615234000001</v>
      </c>
      <c r="E21" s="5">
        <f t="shared" si="4"/>
        <v>171.31835900000078</v>
      </c>
      <c r="F21">
        <f t="shared" si="7"/>
        <v>13556.9560545</v>
      </c>
      <c r="G21">
        <f>$G$71</f>
        <v>88.459410242557709</v>
      </c>
      <c r="H21">
        <f>$G$72</f>
        <v>199.45390098821159</v>
      </c>
      <c r="I21">
        <f>$E$67</f>
        <v>143.95665561538465</v>
      </c>
      <c r="J21">
        <f t="shared" si="6"/>
        <v>1.2557589293659968</v>
      </c>
      <c r="O21">
        <f t="shared" si="3"/>
        <v>1.01271728777041</v>
      </c>
      <c r="Y21" s="5"/>
    </row>
    <row r="22" spans="2:25" x14ac:dyDescent="0.25">
      <c r="B22" s="1">
        <v>26</v>
      </c>
      <c r="C22">
        <v>13483.574219</v>
      </c>
      <c r="D22">
        <v>13588.998046999999</v>
      </c>
      <c r="E22" s="5">
        <f t="shared" si="4"/>
        <v>105.42382799999905</v>
      </c>
      <c r="F22">
        <f t="shared" si="7"/>
        <v>13536.286133</v>
      </c>
      <c r="G22">
        <f>$G$71</f>
        <v>88.459410242557709</v>
      </c>
      <c r="H22">
        <f>$G$72</f>
        <v>199.45390098821159</v>
      </c>
      <c r="I22">
        <f>$E$67</f>
        <v>143.95665561538465</v>
      </c>
      <c r="J22">
        <f t="shared" si="6"/>
        <v>0.77580280485265896</v>
      </c>
      <c r="O22">
        <f t="shared" si="3"/>
        <v>1.0078186856309541</v>
      </c>
      <c r="Y22" s="5"/>
    </row>
    <row r="23" spans="2:25" x14ac:dyDescent="0.25">
      <c r="B23" s="1">
        <v>27</v>
      </c>
      <c r="C23">
        <v>13485.393555000001</v>
      </c>
      <c r="D23">
        <v>13610.182617</v>
      </c>
      <c r="E23" s="5">
        <f t="shared" si="4"/>
        <v>124.78906199999983</v>
      </c>
      <c r="F23">
        <f t="shared" si="7"/>
        <v>13547.788086</v>
      </c>
      <c r="G23">
        <f>$G$71</f>
        <v>88.459410242557709</v>
      </c>
      <c r="H23">
        <f>$G$72</f>
        <v>199.45390098821159</v>
      </c>
      <c r="I23">
        <f>$E$67</f>
        <v>143.95665561538465</v>
      </c>
      <c r="J23">
        <f t="shared" si="6"/>
        <v>0.91688014416595842</v>
      </c>
      <c r="O23">
        <f t="shared" si="3"/>
        <v>1.0092536462870771</v>
      </c>
      <c r="Y23" s="5"/>
    </row>
    <row r="24" spans="2:25" x14ac:dyDescent="0.25">
      <c r="B24" s="1">
        <v>28</v>
      </c>
      <c r="C24">
        <v>13452.754883</v>
      </c>
      <c r="D24">
        <v>13583.245117</v>
      </c>
      <c r="E24" s="5">
        <f t="shared" si="4"/>
        <v>130.49023400000078</v>
      </c>
      <c r="F24">
        <f t="shared" si="7"/>
        <v>13518</v>
      </c>
      <c r="G24">
        <f>$G$71</f>
        <v>88.459410242557709</v>
      </c>
      <c r="H24">
        <f>$G$72</f>
        <v>199.45390098821159</v>
      </c>
      <c r="I24">
        <f>$E$67</f>
        <v>143.95665561538465</v>
      </c>
      <c r="J24">
        <f t="shared" si="6"/>
        <v>0.96067053841711791</v>
      </c>
      <c r="O24">
        <f t="shared" si="3"/>
        <v>1.0096998893635458</v>
      </c>
      <c r="Y24" s="5"/>
    </row>
    <row r="25" spans="2:25" x14ac:dyDescent="0.25">
      <c r="B25" s="1">
        <v>29</v>
      </c>
      <c r="C25">
        <v>13463.363281</v>
      </c>
      <c r="D25">
        <v>13575.868164</v>
      </c>
      <c r="E25" s="5">
        <f t="shared" si="4"/>
        <v>112.50488299999961</v>
      </c>
      <c r="F25">
        <f t="shared" si="7"/>
        <v>13519.615722499999</v>
      </c>
      <c r="G25">
        <f>$G$71</f>
        <v>88.459410242557709</v>
      </c>
      <c r="H25">
        <f>$G$72</f>
        <v>199.45390098821159</v>
      </c>
      <c r="I25">
        <f>$E$67</f>
        <v>143.95665561538465</v>
      </c>
      <c r="J25">
        <f t="shared" si="6"/>
        <v>0.82871225354365208</v>
      </c>
      <c r="O25">
        <f t="shared" si="3"/>
        <v>1.0083563728209555</v>
      </c>
      <c r="Y25" s="5"/>
    </row>
    <row r="26" spans="2:25" x14ac:dyDescent="0.25">
      <c r="B26" s="1">
        <v>30</v>
      </c>
      <c r="C26">
        <v>13461.234375</v>
      </c>
      <c r="D26">
        <v>13608.715819999999</v>
      </c>
      <c r="E26" s="5">
        <f t="shared" si="4"/>
        <v>147.48144499999944</v>
      </c>
      <c r="F26">
        <f t="shared" si="7"/>
        <v>13534.975097499999</v>
      </c>
      <c r="G26">
        <f>$G$71</f>
        <v>88.459410242557709</v>
      </c>
      <c r="H26">
        <f>$G$72</f>
        <v>199.45390098821159</v>
      </c>
      <c r="I26">
        <f>$E$67</f>
        <v>143.95665561538465</v>
      </c>
      <c r="J26">
        <f t="shared" si="6"/>
        <v>1.0837278619871971</v>
      </c>
      <c r="O26">
        <f t="shared" si="3"/>
        <v>1.0109560119741989</v>
      </c>
      <c r="Y26" s="5"/>
    </row>
    <row r="27" spans="2:25" x14ac:dyDescent="0.25">
      <c r="B27" s="1">
        <v>31</v>
      </c>
      <c r="C27">
        <v>11861.976563</v>
      </c>
      <c r="D27">
        <v>11978.578125</v>
      </c>
      <c r="E27" s="5">
        <f t="shared" si="4"/>
        <v>116.60156199999983</v>
      </c>
      <c r="F27">
        <f t="shared" si="7"/>
        <v>11920.277344</v>
      </c>
      <c r="G27">
        <f>$G$71</f>
        <v>88.459410242557709</v>
      </c>
      <c r="H27">
        <f>$G$72</f>
        <v>199.45390098821159</v>
      </c>
      <c r="I27">
        <f>$E$67</f>
        <v>143.95665561538465</v>
      </c>
      <c r="J27">
        <f t="shared" si="6"/>
        <v>0.9734173854628495</v>
      </c>
      <c r="O27">
        <f t="shared" si="3"/>
        <v>1.009829859415142</v>
      </c>
      <c r="Y27" s="5"/>
    </row>
    <row r="28" spans="2:25" x14ac:dyDescent="0.25">
      <c r="B28" s="1">
        <v>32</v>
      </c>
      <c r="C28">
        <v>11863.555664</v>
      </c>
      <c r="D28">
        <v>11997.3125</v>
      </c>
      <c r="E28" s="5">
        <f t="shared" si="4"/>
        <v>133.75683600000048</v>
      </c>
      <c r="F28">
        <f t="shared" si="7"/>
        <v>11930.434082</v>
      </c>
      <c r="G28">
        <f>$G$71</f>
        <v>88.459410242557709</v>
      </c>
      <c r="H28">
        <f>$G$72</f>
        <v>199.45390098821159</v>
      </c>
      <c r="I28">
        <f>$E$67</f>
        <v>143.95665561538465</v>
      </c>
      <c r="J28">
        <f t="shared" si="6"/>
        <v>1.1148899889037689</v>
      </c>
      <c r="O28">
        <f t="shared" si="3"/>
        <v>1.0112745992675607</v>
      </c>
      <c r="Y28" s="5"/>
    </row>
    <row r="29" spans="2:25" x14ac:dyDescent="0.25">
      <c r="B29" s="1">
        <v>33</v>
      </c>
      <c r="C29">
        <v>11856.335938</v>
      </c>
      <c r="D29">
        <v>12020.533203000001</v>
      </c>
      <c r="E29" s="5">
        <f t="shared" si="4"/>
        <v>164.1972650000007</v>
      </c>
      <c r="F29">
        <f t="shared" si="7"/>
        <v>11938.434570500001</v>
      </c>
      <c r="G29">
        <f>$G$71</f>
        <v>88.459410242557709</v>
      </c>
      <c r="H29">
        <f>$G$72</f>
        <v>199.45390098821159</v>
      </c>
      <c r="I29">
        <f>$E$67</f>
        <v>143.95665561538465</v>
      </c>
      <c r="J29">
        <f t="shared" si="6"/>
        <v>1.3659732245406675</v>
      </c>
      <c r="O29">
        <f t="shared" si="3"/>
        <v>1.0138489045737766</v>
      </c>
      <c r="Y29" s="5"/>
    </row>
    <row r="30" spans="2:25" x14ac:dyDescent="0.25">
      <c r="B30" s="1">
        <v>34</v>
      </c>
      <c r="C30">
        <v>11880.205078000001</v>
      </c>
      <c r="D30">
        <v>11959.381836</v>
      </c>
      <c r="E30" s="5">
        <f t="shared" si="4"/>
        <v>79.176757999999609</v>
      </c>
      <c r="F30">
        <f t="shared" si="7"/>
        <v>11919.793457</v>
      </c>
      <c r="G30">
        <f>$G$71</f>
        <v>88.459410242557709</v>
      </c>
      <c r="H30">
        <f>$G$72</f>
        <v>199.45390098821159</v>
      </c>
      <c r="I30">
        <f>$E$67</f>
        <v>143.95665561538465</v>
      </c>
      <c r="J30">
        <f t="shared" si="6"/>
        <v>0.66204724529877124</v>
      </c>
      <c r="O30">
        <f t="shared" si="3"/>
        <v>1.0066645952220656</v>
      </c>
      <c r="Y30" s="5"/>
    </row>
    <row r="31" spans="2:25" x14ac:dyDescent="0.25">
      <c r="B31" s="1">
        <v>35</v>
      </c>
      <c r="C31">
        <v>11877.277344</v>
      </c>
      <c r="D31">
        <v>11969.694336</v>
      </c>
      <c r="E31" s="5">
        <f t="shared" si="4"/>
        <v>92.416992000000391</v>
      </c>
      <c r="F31">
        <f t="shared" si="7"/>
        <v>11923.485840000001</v>
      </c>
      <c r="G31">
        <f>$G$71</f>
        <v>88.459410242557709</v>
      </c>
      <c r="H31">
        <f>$G$72</f>
        <v>199.45390098821159</v>
      </c>
      <c r="I31">
        <f>$E$67</f>
        <v>143.95665561538465</v>
      </c>
      <c r="J31">
        <f t="shared" si="6"/>
        <v>0.77209149545320843</v>
      </c>
      <c r="O31">
        <f t="shared" si="3"/>
        <v>1.0077809913268285</v>
      </c>
      <c r="Y31" s="5"/>
    </row>
    <row r="32" spans="2:25" x14ac:dyDescent="0.25">
      <c r="B32" s="1">
        <v>36</v>
      </c>
      <c r="C32">
        <v>11866.104492</v>
      </c>
      <c r="D32">
        <v>11993.981444999999</v>
      </c>
      <c r="E32" s="5">
        <f t="shared" si="4"/>
        <v>127.87695299999905</v>
      </c>
      <c r="F32">
        <f t="shared" si="7"/>
        <v>11930.0429685</v>
      </c>
      <c r="G32">
        <f>$G$71</f>
        <v>88.459410242557709</v>
      </c>
      <c r="H32">
        <f>$G$72</f>
        <v>199.45390098821159</v>
      </c>
      <c r="I32">
        <f>$E$67</f>
        <v>143.95665561538465</v>
      </c>
      <c r="J32">
        <f t="shared" si="6"/>
        <v>1.0661760115804402</v>
      </c>
      <c r="O32">
        <f t="shared" si="3"/>
        <v>1.0107766582610336</v>
      </c>
      <c r="Y32" s="5"/>
    </row>
    <row r="33" spans="2:25" x14ac:dyDescent="0.25">
      <c r="B33" s="1">
        <v>37</v>
      </c>
      <c r="C33">
        <v>11869.560546999999</v>
      </c>
      <c r="D33">
        <v>11991.714844</v>
      </c>
      <c r="E33" s="5">
        <f t="shared" si="4"/>
        <v>122.15429700000095</v>
      </c>
      <c r="F33">
        <f t="shared" si="7"/>
        <v>11930.6376955</v>
      </c>
      <c r="G33">
        <f>$G$71</f>
        <v>88.459410242557709</v>
      </c>
      <c r="H33">
        <f>$G$72</f>
        <v>199.45390098821159</v>
      </c>
      <c r="I33">
        <f>$E$67</f>
        <v>143.95665561538465</v>
      </c>
      <c r="J33">
        <f t="shared" si="6"/>
        <v>1.0186557851742137</v>
      </c>
      <c r="O33">
        <f t="shared" si="3"/>
        <v>1.0102913917087584</v>
      </c>
      <c r="Y33" s="5"/>
    </row>
    <row r="34" spans="2:25" x14ac:dyDescent="0.25">
      <c r="B34" s="1">
        <v>38</v>
      </c>
      <c r="C34">
        <v>11858.084961</v>
      </c>
      <c r="D34">
        <v>11996.170898</v>
      </c>
      <c r="E34" s="5">
        <f t="shared" si="4"/>
        <v>138.08593699999983</v>
      </c>
      <c r="F34">
        <f t="shared" si="7"/>
        <v>11927.1279295</v>
      </c>
      <c r="G34">
        <f>$G$71</f>
        <v>88.459410242557709</v>
      </c>
      <c r="H34">
        <f>$G$72</f>
        <v>199.45390098821159</v>
      </c>
      <c r="I34">
        <f>$E$67</f>
        <v>143.95665561538465</v>
      </c>
      <c r="J34">
        <f t="shared" si="6"/>
        <v>1.1510834429928094</v>
      </c>
      <c r="O34">
        <f t="shared" si="3"/>
        <v>1.0116448766773176</v>
      </c>
      <c r="Y34" s="5"/>
    </row>
    <row r="35" spans="2:25" x14ac:dyDescent="0.25">
      <c r="B35" s="1">
        <v>39</v>
      </c>
      <c r="C35">
        <v>7699.6899409999996</v>
      </c>
      <c r="D35">
        <v>7840.9672849999997</v>
      </c>
      <c r="E35" s="5">
        <f t="shared" si="4"/>
        <v>141.27734400000008</v>
      </c>
      <c r="F35">
        <f t="shared" si="7"/>
        <v>7770.3286129999997</v>
      </c>
      <c r="G35">
        <f>$G$71</f>
        <v>88.459410242557709</v>
      </c>
      <c r="H35">
        <f>$G$72</f>
        <v>199.45390098821159</v>
      </c>
      <c r="I35">
        <f>$E$67</f>
        <v>143.95665561538465</v>
      </c>
      <c r="J35">
        <f t="shared" si="6"/>
        <v>1.8017846378503299</v>
      </c>
      <c r="O35">
        <f t="shared" si="3"/>
        <v>1.0183484458572434</v>
      </c>
      <c r="Y35" s="5"/>
    </row>
    <row r="36" spans="2:25" x14ac:dyDescent="0.25">
      <c r="B36" s="1">
        <v>40</v>
      </c>
      <c r="C36">
        <v>7685.1601559999999</v>
      </c>
      <c r="D36">
        <v>7826.4560549999997</v>
      </c>
      <c r="E36" s="5">
        <f t="shared" si="4"/>
        <v>141.29589899999974</v>
      </c>
      <c r="F36">
        <f t="shared" si="7"/>
        <v>7755.8081055000002</v>
      </c>
      <c r="G36">
        <f>$G$71</f>
        <v>88.459410242557709</v>
      </c>
      <c r="H36">
        <f>$G$72</f>
        <v>199.45390098821159</v>
      </c>
      <c r="I36">
        <f>$E$67</f>
        <v>143.95665561538465</v>
      </c>
      <c r="J36">
        <f t="shared" si="6"/>
        <v>1.805362452776204</v>
      </c>
      <c r="O36">
        <f t="shared" si="3"/>
        <v>1.0183855503505268</v>
      </c>
      <c r="Y36" s="5"/>
    </row>
    <row r="37" spans="2:25" x14ac:dyDescent="0.25">
      <c r="B37" s="1">
        <v>41</v>
      </c>
      <c r="C37">
        <v>7699.5288090000004</v>
      </c>
      <c r="D37">
        <v>7827.6137699999999</v>
      </c>
      <c r="E37" s="5">
        <f t="shared" si="4"/>
        <v>128.08496099999957</v>
      </c>
      <c r="F37">
        <f t="shared" si="7"/>
        <v>7763.5712894999997</v>
      </c>
      <c r="G37">
        <f>$G$71</f>
        <v>88.459410242557709</v>
      </c>
      <c r="H37">
        <f>$G$72</f>
        <v>199.45390098821159</v>
      </c>
      <c r="I37">
        <f>$E$67</f>
        <v>143.95665561538465</v>
      </c>
      <c r="J37">
        <f t="shared" si="6"/>
        <v>1.6363219336510464</v>
      </c>
      <c r="O37">
        <f t="shared" si="3"/>
        <v>1.0166354285018429</v>
      </c>
      <c r="Y37" s="5"/>
    </row>
    <row r="38" spans="2:25" x14ac:dyDescent="0.25">
      <c r="B38" s="1">
        <v>42</v>
      </c>
      <c r="C38">
        <v>7692.1552730000003</v>
      </c>
      <c r="D38">
        <v>7817.5864259999998</v>
      </c>
      <c r="E38" s="5">
        <f t="shared" si="4"/>
        <v>125.43115299999954</v>
      </c>
      <c r="F38">
        <f t="shared" si="7"/>
        <v>7754.8708495000001</v>
      </c>
      <c r="G38">
        <f>$G$71</f>
        <v>88.459410242557709</v>
      </c>
      <c r="H38">
        <f>$G$72</f>
        <v>199.45390098821159</v>
      </c>
      <c r="I38">
        <f>$E$67</f>
        <v>143.95665561538465</v>
      </c>
      <c r="J38">
        <f t="shared" si="6"/>
        <v>1.604474145406775</v>
      </c>
      <c r="O38">
        <f t="shared" si="3"/>
        <v>1.0163063729927906</v>
      </c>
      <c r="Y38" s="5"/>
    </row>
    <row r="39" spans="2:25" x14ac:dyDescent="0.25">
      <c r="B39" s="1">
        <v>45</v>
      </c>
      <c r="C39">
        <v>7670.0209960000002</v>
      </c>
      <c r="D39">
        <v>7858.8920900000003</v>
      </c>
      <c r="E39" s="5">
        <f t="shared" si="4"/>
        <v>188.87109400000008</v>
      </c>
      <c r="F39">
        <f t="shared" si="7"/>
        <v>7764.4565430000002</v>
      </c>
      <c r="G39">
        <f>$G$71</f>
        <v>88.459410242557709</v>
      </c>
      <c r="H39">
        <f>$G$72</f>
        <v>199.45390098821159</v>
      </c>
      <c r="I39">
        <f>$E$67</f>
        <v>143.95665561538465</v>
      </c>
      <c r="J39">
        <f t="shared" si="6"/>
        <v>2.4032788825326659</v>
      </c>
      <c r="O39">
        <f t="shared" si="3"/>
        <v>1.0246245863079773</v>
      </c>
      <c r="Y39" s="5"/>
    </row>
    <row r="40" spans="2:25" s="5" customFormat="1" x14ac:dyDescent="0.25">
      <c r="B40" s="1">
        <v>46</v>
      </c>
      <c r="C40" s="5">
        <v>7828.0654299999997</v>
      </c>
      <c r="D40" s="5">
        <v>7972.1127930000002</v>
      </c>
      <c r="E40" s="5">
        <f t="shared" si="4"/>
        <v>144.04736300000059</v>
      </c>
      <c r="F40" s="5">
        <f t="shared" ref="F40:F45" si="8">AVERAGE(C40,D40)</f>
        <v>7900.0891114999995</v>
      </c>
      <c r="G40">
        <f>$G$71</f>
        <v>88.459410242557709</v>
      </c>
      <c r="H40">
        <f>$G$72</f>
        <v>199.45390098821159</v>
      </c>
      <c r="I40">
        <f>$E$67</f>
        <v>143.95665561538465</v>
      </c>
      <c r="J40">
        <f t="shared" si="6"/>
        <v>1.8068906793000086</v>
      </c>
      <c r="O40">
        <f t="shared" si="3"/>
        <v>1.0184013999739909</v>
      </c>
      <c r="W40"/>
      <c r="X40"/>
    </row>
    <row r="41" spans="2:25" s="5" customFormat="1" x14ac:dyDescent="0.25">
      <c r="B41" s="1">
        <v>47</v>
      </c>
      <c r="C41" s="5">
        <v>7847.7211909999996</v>
      </c>
      <c r="D41" s="5">
        <v>7969.4077150000003</v>
      </c>
      <c r="E41" s="5">
        <f t="shared" ref="E41:E66" si="9">D41-C41</f>
        <v>121.68652400000065</v>
      </c>
      <c r="F41" s="5">
        <f t="shared" si="8"/>
        <v>7908.564453</v>
      </c>
      <c r="G41">
        <f>$G$71</f>
        <v>88.459410242557709</v>
      </c>
      <c r="H41">
        <f>$G$72</f>
        <v>199.45390098821159</v>
      </c>
      <c r="I41">
        <f>$E$67</f>
        <v>143.95665561538465</v>
      </c>
      <c r="J41">
        <f t="shared" ref="J41:J45" si="10">(E41/D41)*100</f>
        <v>1.5269205485743007</v>
      </c>
      <c r="O41">
        <f t="shared" ref="O41:O66" si="11">D41/C41</f>
        <v>1.0155059693175077</v>
      </c>
      <c r="W41"/>
      <c r="X41"/>
    </row>
    <row r="42" spans="2:25" s="5" customFormat="1" x14ac:dyDescent="0.25">
      <c r="B42" s="1">
        <v>48</v>
      </c>
      <c r="C42" s="5">
        <v>7844.6899409999996</v>
      </c>
      <c r="D42" s="5">
        <v>8001.6025390000004</v>
      </c>
      <c r="E42" s="5">
        <f t="shared" si="9"/>
        <v>156.9125980000008</v>
      </c>
      <c r="F42" s="5">
        <f t="shared" si="8"/>
        <v>7923.14624</v>
      </c>
      <c r="G42">
        <f>$G$71</f>
        <v>88.459410242557709</v>
      </c>
      <c r="H42">
        <f>$G$72</f>
        <v>199.45390098821159</v>
      </c>
      <c r="I42">
        <f>$E$67</f>
        <v>143.95665561538465</v>
      </c>
      <c r="J42">
        <f t="shared" si="10"/>
        <v>1.9610146496930467</v>
      </c>
      <c r="O42">
        <f t="shared" si="11"/>
        <v>1.0200023964210367</v>
      </c>
      <c r="W42"/>
      <c r="X42"/>
    </row>
    <row r="43" spans="2:25" x14ac:dyDescent="0.25">
      <c r="B43" s="1">
        <v>49</v>
      </c>
      <c r="C43">
        <v>7821.6284180000002</v>
      </c>
      <c r="D43">
        <v>7999.4174800000001</v>
      </c>
      <c r="E43" s="5">
        <f t="shared" si="9"/>
        <v>177.78906199999983</v>
      </c>
      <c r="F43">
        <f t="shared" si="8"/>
        <v>7910.5229490000002</v>
      </c>
      <c r="G43">
        <f>$G$71</f>
        <v>88.459410242557709</v>
      </c>
      <c r="H43">
        <f>$G$72</f>
        <v>199.45390098821159</v>
      </c>
      <c r="I43">
        <f>$E$67</f>
        <v>143.95665561538465</v>
      </c>
      <c r="J43">
        <f t="shared" si="10"/>
        <v>2.2225251081657493</v>
      </c>
      <c r="O43">
        <f t="shared" si="11"/>
        <v>1.0227304408364442</v>
      </c>
      <c r="Y43" s="5"/>
    </row>
    <row r="44" spans="2:25" x14ac:dyDescent="0.25">
      <c r="B44" s="1">
        <v>50</v>
      </c>
      <c r="C44">
        <v>7833.0014650000003</v>
      </c>
      <c r="D44">
        <v>7986.5859380000002</v>
      </c>
      <c r="E44" s="5">
        <f t="shared" si="9"/>
        <v>153.58447299999989</v>
      </c>
      <c r="F44">
        <f t="shared" si="8"/>
        <v>7909.7937015000007</v>
      </c>
      <c r="G44">
        <f>$G$71</f>
        <v>88.459410242557709</v>
      </c>
      <c r="H44">
        <f>$G$72</f>
        <v>199.45390098821159</v>
      </c>
      <c r="I44">
        <f>$E$67</f>
        <v>143.95665561538465</v>
      </c>
      <c r="J44">
        <f t="shared" si="10"/>
        <v>1.9230303685739902</v>
      </c>
      <c r="O44">
        <f t="shared" si="11"/>
        <v>1.0196073591568005</v>
      </c>
      <c r="Y44" s="5"/>
    </row>
    <row r="45" spans="2:25" x14ac:dyDescent="0.25">
      <c r="B45" s="1">
        <v>51</v>
      </c>
      <c r="C45">
        <v>7847.2319340000004</v>
      </c>
      <c r="D45">
        <v>7998.2158200000003</v>
      </c>
      <c r="E45" s="5">
        <f t="shared" si="9"/>
        <v>150.98388599999998</v>
      </c>
      <c r="F45">
        <f t="shared" si="8"/>
        <v>7922.7238770000004</v>
      </c>
      <c r="G45">
        <f>$G$71</f>
        <v>88.459410242557709</v>
      </c>
      <c r="H45">
        <f>$G$72</f>
        <v>199.45390098821159</v>
      </c>
      <c r="I45">
        <f>$E$67</f>
        <v>143.95665561538465</v>
      </c>
      <c r="J45">
        <f t="shared" si="10"/>
        <v>1.8877195789397938</v>
      </c>
      <c r="O45">
        <f t="shared" si="11"/>
        <v>1.0192404005985636</v>
      </c>
      <c r="Y45" s="5"/>
    </row>
    <row r="46" spans="2:25" x14ac:dyDescent="0.25">
      <c r="B46" s="1">
        <v>55</v>
      </c>
      <c r="C46">
        <v>7868.6040039999998</v>
      </c>
      <c r="D46">
        <v>8019.3422849999997</v>
      </c>
      <c r="E46" s="5">
        <f t="shared" si="9"/>
        <v>150.73828099999992</v>
      </c>
      <c r="F46">
        <f t="shared" ref="F46:F58" si="12">AVERAGE(C46,D46)</f>
        <v>7943.9731444999998</v>
      </c>
      <c r="G46">
        <f>$G$71</f>
        <v>88.459410242557709</v>
      </c>
      <c r="H46">
        <f>$G$72</f>
        <v>199.45390098821159</v>
      </c>
      <c r="I46">
        <f>$E$67</f>
        <v>143.95665561538465</v>
      </c>
      <c r="J46">
        <f t="shared" ref="J46:J58" si="13">(E46/D46)*100</f>
        <v>1.8796838399322657</v>
      </c>
      <c r="O46">
        <f t="shared" si="11"/>
        <v>1.0191569280806827</v>
      </c>
      <c r="Y46" s="5"/>
    </row>
    <row r="47" spans="2:25" x14ac:dyDescent="0.25">
      <c r="B47" s="1">
        <v>56</v>
      </c>
      <c r="C47">
        <v>7873.8725590000004</v>
      </c>
      <c r="D47">
        <v>8058.6464839999999</v>
      </c>
      <c r="E47" s="5">
        <f t="shared" si="9"/>
        <v>184.77392499999951</v>
      </c>
      <c r="F47">
        <f t="shared" si="12"/>
        <v>7966.2595215000001</v>
      </c>
      <c r="G47">
        <f>$G$71</f>
        <v>88.459410242557709</v>
      </c>
      <c r="H47">
        <f>$G$72</f>
        <v>199.45390098821159</v>
      </c>
      <c r="I47">
        <f>$E$67</f>
        <v>143.95665561538465</v>
      </c>
      <c r="J47">
        <f t="shared" si="13"/>
        <v>2.2928655000173785</v>
      </c>
      <c r="O47">
        <f t="shared" si="11"/>
        <v>1.0234667152173804</v>
      </c>
      <c r="Y47" s="5"/>
    </row>
    <row r="48" spans="2:25" x14ac:dyDescent="0.25">
      <c r="B48" s="1">
        <v>57</v>
      </c>
      <c r="C48">
        <v>7885.970703</v>
      </c>
      <c r="D48">
        <v>8039.4658200000003</v>
      </c>
      <c r="E48" s="5">
        <f t="shared" si="9"/>
        <v>153.49511700000039</v>
      </c>
      <c r="F48">
        <f t="shared" si="12"/>
        <v>7962.7182615000002</v>
      </c>
      <c r="G48">
        <f>$G$71</f>
        <v>88.459410242557709</v>
      </c>
      <c r="H48">
        <f>$G$72</f>
        <v>199.45390098821159</v>
      </c>
      <c r="I48">
        <f>$E$67</f>
        <v>143.95665561538465</v>
      </c>
      <c r="J48">
        <f t="shared" si="13"/>
        <v>1.9092700987439533</v>
      </c>
      <c r="O48">
        <f t="shared" si="11"/>
        <v>1.0194643275737263</v>
      </c>
      <c r="Y48" s="5"/>
    </row>
    <row r="49" spans="2:25" x14ac:dyDescent="0.25">
      <c r="B49" s="1">
        <v>58</v>
      </c>
      <c r="C49">
        <v>7883.1953130000002</v>
      </c>
      <c r="D49">
        <v>8047.5786129999997</v>
      </c>
      <c r="E49" s="5">
        <f t="shared" si="9"/>
        <v>164.38329999999951</v>
      </c>
      <c r="F49">
        <f t="shared" si="12"/>
        <v>7965.3869629999999</v>
      </c>
      <c r="G49">
        <f>$G$71</f>
        <v>88.459410242557709</v>
      </c>
      <c r="H49">
        <f>$G$72</f>
        <v>199.45390098821159</v>
      </c>
      <c r="I49">
        <f>$E$67</f>
        <v>143.95665561538465</v>
      </c>
      <c r="J49">
        <f t="shared" si="13"/>
        <v>2.0426429849899934</v>
      </c>
      <c r="O49">
        <f t="shared" si="11"/>
        <v>1.0208523693087901</v>
      </c>
      <c r="Y49" s="5"/>
    </row>
    <row r="50" spans="2:25" x14ac:dyDescent="0.25">
      <c r="B50" s="1">
        <v>59</v>
      </c>
      <c r="C50">
        <v>7880.0454099999997</v>
      </c>
      <c r="D50">
        <v>8045.578125</v>
      </c>
      <c r="E50" s="5">
        <f t="shared" si="9"/>
        <v>165.53271500000028</v>
      </c>
      <c r="F50">
        <f t="shared" si="12"/>
        <v>7962.8117674999994</v>
      </c>
      <c r="G50">
        <f>$G$71</f>
        <v>88.459410242557709</v>
      </c>
      <c r="H50">
        <f>$G$72</f>
        <v>199.45390098821159</v>
      </c>
      <c r="I50">
        <f>$E$67</f>
        <v>143.95665561538465</v>
      </c>
      <c r="J50">
        <f t="shared" si="13"/>
        <v>2.0574371714276318</v>
      </c>
      <c r="O50">
        <f t="shared" si="11"/>
        <v>1.0210065686664616</v>
      </c>
      <c r="Y50" s="5"/>
    </row>
    <row r="51" spans="2:25" s="10" customFormat="1" x14ac:dyDescent="0.25">
      <c r="B51" s="1">
        <v>63</v>
      </c>
      <c r="C51" s="10">
        <v>6351.294922</v>
      </c>
      <c r="D51" s="10">
        <v>6499.2128910000001</v>
      </c>
      <c r="E51" s="5">
        <f t="shared" si="9"/>
        <v>147.91796900000008</v>
      </c>
      <c r="F51">
        <f t="shared" si="12"/>
        <v>6425.2539065000001</v>
      </c>
      <c r="G51">
        <f>$G$71</f>
        <v>88.459410242557709</v>
      </c>
      <c r="H51">
        <f>$G$72</f>
        <v>199.45390098821159</v>
      </c>
      <c r="I51">
        <f>$E$67</f>
        <v>143.95665561538465</v>
      </c>
      <c r="J51">
        <f t="shared" si="13"/>
        <v>2.2759366631124576</v>
      </c>
      <c r="O51">
        <f t="shared" si="11"/>
        <v>1.0232894190580937</v>
      </c>
      <c r="Y51" s="2"/>
    </row>
    <row r="52" spans="2:25" s="10" customFormat="1" x14ac:dyDescent="0.25">
      <c r="B52" s="1">
        <v>64</v>
      </c>
      <c r="C52" s="10">
        <v>6340.6220700000003</v>
      </c>
      <c r="D52" s="10">
        <v>6525.548828</v>
      </c>
      <c r="E52" s="5">
        <f t="shared" si="9"/>
        <v>184.92675799999961</v>
      </c>
      <c r="F52">
        <f t="shared" si="12"/>
        <v>6433.0854490000002</v>
      </c>
      <c r="G52">
        <f>$G$71</f>
        <v>88.459410242557709</v>
      </c>
      <c r="H52">
        <f>$G$72</f>
        <v>199.45390098821159</v>
      </c>
      <c r="I52">
        <f>$E$67</f>
        <v>143.95665561538465</v>
      </c>
      <c r="J52">
        <f t="shared" ref="J52:J56" si="14">(E52/D52)*100</f>
        <v>2.8338881965990494</v>
      </c>
      <c r="O52">
        <f t="shared" si="11"/>
        <v>1.0291653967005796</v>
      </c>
      <c r="Y52" s="2"/>
    </row>
    <row r="53" spans="2:25" s="10" customFormat="1" x14ac:dyDescent="0.25">
      <c r="B53" s="1">
        <v>65</v>
      </c>
      <c r="C53" s="10">
        <v>6341.5498049999997</v>
      </c>
      <c r="D53" s="10">
        <v>6526.4692379999997</v>
      </c>
      <c r="E53" s="5">
        <f t="shared" si="9"/>
        <v>184.91943300000003</v>
      </c>
      <c r="F53">
        <f t="shared" si="12"/>
        <v>6434.0095215000001</v>
      </c>
      <c r="G53">
        <f>$G$71</f>
        <v>88.459410242557709</v>
      </c>
      <c r="H53">
        <f>$G$72</f>
        <v>199.45390098821159</v>
      </c>
      <c r="I53">
        <f>$E$67</f>
        <v>143.95665561538465</v>
      </c>
      <c r="J53">
        <f t="shared" si="14"/>
        <v>2.8333763058794035</v>
      </c>
      <c r="O53">
        <f t="shared" si="11"/>
        <v>1.0291599748777815</v>
      </c>
      <c r="Y53" s="2"/>
    </row>
    <row r="54" spans="2:25" s="10" customFormat="1" x14ac:dyDescent="0.25">
      <c r="B54" s="1">
        <v>66</v>
      </c>
      <c r="C54" s="10">
        <v>6366.091797</v>
      </c>
      <c r="D54" s="10">
        <v>6479.3339839999999</v>
      </c>
      <c r="E54" s="5">
        <f t="shared" si="9"/>
        <v>113.24218699999983</v>
      </c>
      <c r="F54">
        <f t="shared" si="12"/>
        <v>6422.7128905</v>
      </c>
      <c r="G54">
        <f>$G$71</f>
        <v>88.459410242557709</v>
      </c>
      <c r="H54">
        <f>$G$72</f>
        <v>199.45390098821159</v>
      </c>
      <c r="I54">
        <f>$E$67</f>
        <v>143.95665561538465</v>
      </c>
      <c r="J54">
        <f t="shared" si="14"/>
        <v>1.7477442477828571</v>
      </c>
      <c r="O54">
        <f t="shared" si="11"/>
        <v>1.0177883371165595</v>
      </c>
      <c r="Y54" s="2"/>
    </row>
    <row r="55" spans="2:25" s="10" customFormat="1" x14ac:dyDescent="0.25">
      <c r="B55" s="1">
        <v>67</v>
      </c>
      <c r="C55" s="10">
        <v>6353.2441410000001</v>
      </c>
      <c r="D55" s="10">
        <v>6499.6625979999999</v>
      </c>
      <c r="E55" s="5">
        <f t="shared" si="9"/>
        <v>146.41845699999976</v>
      </c>
      <c r="F55">
        <f t="shared" si="12"/>
        <v>6426.4533695</v>
      </c>
      <c r="G55">
        <f>$G$71</f>
        <v>88.459410242557709</v>
      </c>
      <c r="H55">
        <f>$G$72</f>
        <v>199.45390098821159</v>
      </c>
      <c r="I55">
        <f>$E$67</f>
        <v>143.95665561538465</v>
      </c>
      <c r="J55">
        <f t="shared" si="14"/>
        <v>2.2527085797508004</v>
      </c>
      <c r="O55">
        <f t="shared" si="11"/>
        <v>1.0230462506635158</v>
      </c>
      <c r="Y55" s="2"/>
    </row>
    <row r="56" spans="2:25" s="10" customFormat="1" x14ac:dyDescent="0.25">
      <c r="B56" s="1">
        <v>68</v>
      </c>
      <c r="C56" s="10">
        <v>6345.1918949999999</v>
      </c>
      <c r="D56" s="10">
        <v>6518.9814450000003</v>
      </c>
      <c r="E56" s="5">
        <f t="shared" si="9"/>
        <v>173.78955000000042</v>
      </c>
      <c r="F56">
        <f t="shared" si="12"/>
        <v>6432.0866700000006</v>
      </c>
      <c r="G56">
        <f>$G$71</f>
        <v>88.459410242557709</v>
      </c>
      <c r="H56">
        <f>$G$72</f>
        <v>199.45390098821159</v>
      </c>
      <c r="I56">
        <f>$E$67</f>
        <v>143.95665561538465</v>
      </c>
      <c r="J56">
        <f t="shared" si="14"/>
        <v>2.6659003629055493</v>
      </c>
      <c r="O56">
        <f t="shared" si="11"/>
        <v>1.0273891716556194</v>
      </c>
      <c r="Y56" s="2"/>
    </row>
    <row r="57" spans="2:25" s="10" customFormat="1" x14ac:dyDescent="0.25">
      <c r="B57" s="1">
        <v>69</v>
      </c>
      <c r="C57" s="10">
        <v>6336.8740230000003</v>
      </c>
      <c r="D57" s="10">
        <v>6528.5361329999996</v>
      </c>
      <c r="E57" s="5">
        <f t="shared" si="9"/>
        <v>191.6621099999993</v>
      </c>
      <c r="F57">
        <f t="shared" si="12"/>
        <v>6432.705078</v>
      </c>
      <c r="G57">
        <f>$G$71</f>
        <v>88.459410242557709</v>
      </c>
      <c r="H57">
        <f>$G$72</f>
        <v>199.45390098821159</v>
      </c>
      <c r="I57">
        <f>$E$67</f>
        <v>143.95665561538465</v>
      </c>
      <c r="J57">
        <f t="shared" si="13"/>
        <v>2.9357593508780431</v>
      </c>
      <c r="O57">
        <f t="shared" si="11"/>
        <v>1.0302455294683708</v>
      </c>
      <c r="Y57" s="2"/>
    </row>
    <row r="58" spans="2:25" s="10" customFormat="1" x14ac:dyDescent="0.25">
      <c r="B58" s="1">
        <v>70</v>
      </c>
      <c r="C58" s="10">
        <v>6327.7602539999998</v>
      </c>
      <c r="D58" s="10">
        <v>6516.2109380000002</v>
      </c>
      <c r="E58" s="5">
        <f t="shared" si="9"/>
        <v>188.45068400000036</v>
      </c>
      <c r="F58">
        <f t="shared" si="12"/>
        <v>6421.9855960000004</v>
      </c>
      <c r="G58">
        <f>$G$71</f>
        <v>88.459410242557709</v>
      </c>
      <c r="H58">
        <f>$G$72</f>
        <v>199.45390098821159</v>
      </c>
      <c r="I58">
        <f>$E$67</f>
        <v>143.95665561538465</v>
      </c>
      <c r="J58">
        <f t="shared" si="13"/>
        <v>2.8920286005633962</v>
      </c>
      <c r="O58">
        <f t="shared" si="11"/>
        <v>1.0297815777519184</v>
      </c>
      <c r="Y58" s="2"/>
    </row>
    <row r="59" spans="2:25" s="10" customFormat="1" x14ac:dyDescent="0.25">
      <c r="B59" s="1">
        <v>72</v>
      </c>
      <c r="C59" s="10">
        <v>6250.517578</v>
      </c>
      <c r="D59" s="10">
        <v>6368.1811520000001</v>
      </c>
      <c r="E59" s="5">
        <f t="shared" si="9"/>
        <v>117.66357400000015</v>
      </c>
      <c r="F59">
        <f t="shared" ref="F59:F66" si="15">AVERAGE(C59,D59)</f>
        <v>6309.349365</v>
      </c>
      <c r="G59">
        <f>$G$71</f>
        <v>88.459410242557709</v>
      </c>
      <c r="H59">
        <f>$G$72</f>
        <v>199.45390098821159</v>
      </c>
      <c r="I59">
        <f>$E$67</f>
        <v>143.95665561538465</v>
      </c>
      <c r="J59">
        <f t="shared" ref="J59:J66" si="16">(E59/D59)*100</f>
        <v>1.8476794423953624</v>
      </c>
      <c r="O59">
        <f t="shared" si="11"/>
        <v>1.0188246129271186</v>
      </c>
      <c r="Y59" s="2"/>
    </row>
    <row r="60" spans="2:25" s="10" customFormat="1" x14ac:dyDescent="0.25">
      <c r="B60" s="1">
        <v>73</v>
      </c>
      <c r="C60" s="10">
        <v>6249.8676759999998</v>
      </c>
      <c r="D60" s="10">
        <v>6391.3188479999999</v>
      </c>
      <c r="E60" s="5">
        <f t="shared" si="9"/>
        <v>141.45117200000004</v>
      </c>
      <c r="F60">
        <f t="shared" si="15"/>
        <v>6320.5932620000003</v>
      </c>
      <c r="G60">
        <f>$G$71</f>
        <v>88.459410242557709</v>
      </c>
      <c r="H60">
        <f>$G$72</f>
        <v>199.45390098821159</v>
      </c>
      <c r="I60">
        <f>$E$67</f>
        <v>143.95665561538465</v>
      </c>
      <c r="J60">
        <f t="shared" si="16"/>
        <v>2.2131765816105946</v>
      </c>
      <c r="O60">
        <f t="shared" si="11"/>
        <v>1.0226326666951981</v>
      </c>
      <c r="Y60" s="2"/>
    </row>
    <row r="61" spans="2:25" s="10" customFormat="1" x14ac:dyDescent="0.25">
      <c r="B61" s="1">
        <v>74</v>
      </c>
      <c r="C61" s="10">
        <v>6248.5942379999997</v>
      </c>
      <c r="D61" s="10">
        <v>6438.4804690000001</v>
      </c>
      <c r="E61" s="5">
        <f t="shared" si="9"/>
        <v>189.88623100000041</v>
      </c>
      <c r="F61">
        <f t="shared" si="15"/>
        <v>6343.5373534999999</v>
      </c>
      <c r="G61">
        <f>$G$71</f>
        <v>88.459410242557709</v>
      </c>
      <c r="H61">
        <f>$G$72</f>
        <v>199.45390098821159</v>
      </c>
      <c r="I61">
        <f>$E$67</f>
        <v>143.95665561538465</v>
      </c>
      <c r="J61">
        <f t="shared" si="16"/>
        <v>2.9492398387207164</v>
      </c>
      <c r="O61">
        <f t="shared" si="11"/>
        <v>1.0303886320294624</v>
      </c>
      <c r="Y61" s="2"/>
    </row>
    <row r="62" spans="2:25" s="10" customFormat="1" x14ac:dyDescent="0.25">
      <c r="B62" s="1">
        <v>75</v>
      </c>
      <c r="C62" s="10">
        <v>6255.7744140000004</v>
      </c>
      <c r="D62" s="10">
        <v>6353.9873049999997</v>
      </c>
      <c r="E62" s="5">
        <f t="shared" si="9"/>
        <v>98.212890999999217</v>
      </c>
      <c r="F62">
        <f t="shared" si="15"/>
        <v>6304.8808595</v>
      </c>
      <c r="G62">
        <f>$G$71</f>
        <v>88.459410242557709</v>
      </c>
      <c r="H62">
        <f>$G$72</f>
        <v>199.45390098821159</v>
      </c>
      <c r="I62">
        <f>$E$67</f>
        <v>143.95665561538465</v>
      </c>
      <c r="J62">
        <f t="shared" si="16"/>
        <v>1.5456891285054153</v>
      </c>
      <c r="O62">
        <f t="shared" si="11"/>
        <v>1.0156995576407304</v>
      </c>
      <c r="Y62" s="2"/>
    </row>
    <row r="63" spans="2:25" s="10" customFormat="1" x14ac:dyDescent="0.25">
      <c r="B63" s="1">
        <v>76</v>
      </c>
      <c r="C63" s="10">
        <v>6250.9985349999997</v>
      </c>
      <c r="D63" s="10">
        <v>6363.7163090000004</v>
      </c>
      <c r="E63" s="5">
        <f t="shared" si="9"/>
        <v>112.71777400000065</v>
      </c>
      <c r="F63">
        <f t="shared" si="15"/>
        <v>6307.357422</v>
      </c>
      <c r="G63">
        <f>$G$71</f>
        <v>88.459410242557709</v>
      </c>
      <c r="H63">
        <f>$G$72</f>
        <v>199.45390098821159</v>
      </c>
      <c r="I63">
        <f>$E$67</f>
        <v>143.95665561538465</v>
      </c>
      <c r="J63">
        <f t="shared" si="16"/>
        <v>1.7712570536902708</v>
      </c>
      <c r="O63">
        <f t="shared" si="11"/>
        <v>1.0180319629526198</v>
      </c>
      <c r="Y63" s="2"/>
    </row>
    <row r="64" spans="2:25" s="10" customFormat="1" x14ac:dyDescent="0.25">
      <c r="B64" s="1">
        <v>77</v>
      </c>
      <c r="C64" s="10">
        <v>6247.9506840000004</v>
      </c>
      <c r="D64" s="10">
        <v>6364.1162109999996</v>
      </c>
      <c r="E64" s="5">
        <f t="shared" si="9"/>
        <v>116.1655269999992</v>
      </c>
      <c r="F64">
        <f t="shared" si="15"/>
        <v>6306.0334475</v>
      </c>
      <c r="G64">
        <f>$G$71</f>
        <v>88.459410242557709</v>
      </c>
      <c r="H64">
        <f>$G$72</f>
        <v>199.45390098821159</v>
      </c>
      <c r="I64">
        <f>$E$67</f>
        <v>143.95665561538465</v>
      </c>
      <c r="J64">
        <f t="shared" si="16"/>
        <v>1.8253206438816112</v>
      </c>
      <c r="O64">
        <f t="shared" si="11"/>
        <v>1.0185925806516816</v>
      </c>
      <c r="Y64" s="2"/>
    </row>
    <row r="65" spans="1:33" s="10" customFormat="1" x14ac:dyDescent="0.25">
      <c r="B65" s="1">
        <v>79</v>
      </c>
      <c r="C65" s="10">
        <v>6237.2314450000003</v>
      </c>
      <c r="D65" s="10">
        <v>6435.5415039999998</v>
      </c>
      <c r="E65" s="5">
        <f t="shared" si="9"/>
        <v>198.31005899999946</v>
      </c>
      <c r="F65">
        <f t="shared" si="15"/>
        <v>6336.3864745000001</v>
      </c>
      <c r="G65">
        <f>$G$71</f>
        <v>88.459410242557709</v>
      </c>
      <c r="H65">
        <f>$G$72</f>
        <v>199.45390098821159</v>
      </c>
      <c r="I65">
        <f>$E$67</f>
        <v>143.95665561538465</v>
      </c>
      <c r="J65">
        <f t="shared" si="16"/>
        <v>3.0814820924818864</v>
      </c>
      <c r="O65">
        <f t="shared" si="11"/>
        <v>1.031794564743781</v>
      </c>
      <c r="Y65" s="2"/>
    </row>
    <row r="66" spans="1:33" s="10" customFormat="1" x14ac:dyDescent="0.25">
      <c r="B66" s="19">
        <v>80</v>
      </c>
      <c r="C66" s="10">
        <v>6243.2851559999999</v>
      </c>
      <c r="D66" s="10">
        <v>6416.6621089999999</v>
      </c>
      <c r="E66" s="5">
        <f t="shared" si="9"/>
        <v>173.37695299999996</v>
      </c>
      <c r="F66">
        <f t="shared" si="15"/>
        <v>6329.9736324999994</v>
      </c>
      <c r="G66">
        <f>$G$71</f>
        <v>88.459410242557709</v>
      </c>
      <c r="H66">
        <f>$G$72</f>
        <v>199.45390098821159</v>
      </c>
      <c r="I66">
        <f>$E$67</f>
        <v>143.95665561538465</v>
      </c>
      <c r="J66">
        <f t="shared" si="16"/>
        <v>2.7019804074897715</v>
      </c>
      <c r="O66">
        <f t="shared" si="11"/>
        <v>1.0277701480339048</v>
      </c>
      <c r="Y66" s="2"/>
    </row>
    <row r="67" spans="1:33" s="9" customFormat="1" x14ac:dyDescent="0.25">
      <c r="B67" s="1">
        <f>COUNT(B2:B66)</f>
        <v>65</v>
      </c>
      <c r="E67" s="14">
        <f>AVERAGE(E2:E66)</f>
        <v>143.95665561538465</v>
      </c>
      <c r="F67" s="9" t="s">
        <v>0</v>
      </c>
      <c r="J67"/>
    </row>
    <row r="68" spans="1:33" x14ac:dyDescent="0.25">
      <c r="A68" s="2"/>
      <c r="E68" s="2">
        <f>STDEV(E2:E66)</f>
        <v>28.314921108585171</v>
      </c>
      <c r="F68" t="s">
        <v>1</v>
      </c>
      <c r="G68" s="10"/>
      <c r="H68" s="10"/>
    </row>
    <row r="70" spans="1:33" ht="15.75" thickBot="1" x14ac:dyDescent="0.3">
      <c r="F70" t="s">
        <v>4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x14ac:dyDescent="0.25">
      <c r="F71" s="7" t="s">
        <v>2</v>
      </c>
      <c r="G71" s="3">
        <f>E67-(1.96*E68)</f>
        <v>88.459410242557709</v>
      </c>
      <c r="H71" t="s">
        <v>17</v>
      </c>
      <c r="I71" s="1" t="s">
        <v>24</v>
      </c>
      <c r="J71" s="15">
        <f>E68/E67</f>
        <v>0.19669060098364188</v>
      </c>
      <c r="K71">
        <f>J71*1+0</f>
        <v>0.19669060098364188</v>
      </c>
      <c r="L71">
        <f>E67/800</f>
        <v>0.1799458195192308</v>
      </c>
      <c r="M71" t="s">
        <v>25</v>
      </c>
      <c r="N71">
        <f>Q78</f>
        <v>0</v>
      </c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5.75" thickBot="1" x14ac:dyDescent="0.3">
      <c r="F72" s="8" t="s">
        <v>3</v>
      </c>
      <c r="G72" s="4">
        <f>E67+(1.96*E68)</f>
        <v>199.45390098821159</v>
      </c>
      <c r="H72" t="s">
        <v>18</v>
      </c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x14ac:dyDescent="0.25"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x14ac:dyDescent="0.25">
      <c r="F74" t="s">
        <v>7</v>
      </c>
      <c r="P74">
        <f>(G71-G72)/2</f>
        <v>-55.497245372826939</v>
      </c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x14ac:dyDescent="0.25">
      <c r="F75" s="11" t="s">
        <v>8</v>
      </c>
      <c r="G75">
        <f>((E68)^2)/B67</f>
        <v>12.33438088285234</v>
      </c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x14ac:dyDescent="0.25">
      <c r="F76" s="11" t="s">
        <v>9</v>
      </c>
      <c r="G76">
        <f>((E68)^2)/(2*(B67-1))</f>
        <v>6.2635527920734537</v>
      </c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x14ac:dyDescent="0.25">
      <c r="F77" s="12" t="s">
        <v>10</v>
      </c>
      <c r="G77" s="10" t="s">
        <v>11</v>
      </c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25">
      <c r="E78" s="11" t="s">
        <v>14</v>
      </c>
      <c r="F78" s="12" t="s">
        <v>12</v>
      </c>
      <c r="G78" s="10">
        <f>E68/(SQRT(B67))</f>
        <v>3.512033724617738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.75" thickBot="1" x14ac:dyDescent="0.3">
      <c r="F79" s="13" t="s">
        <v>21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5" customHeight="1" x14ac:dyDescent="0.25">
      <c r="F80" s="21" t="s">
        <v>15</v>
      </c>
      <c r="G80" s="3">
        <f>E67+(1.984*G78)</f>
        <v>150.92453052502623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3:33" ht="15.75" thickBot="1" x14ac:dyDescent="0.3">
      <c r="F81" s="22"/>
      <c r="G81" s="4">
        <f>E67-(1.984*G78)</f>
        <v>136.98878070574307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3:33" x14ac:dyDescent="0.25">
      <c r="F82" s="23" t="s">
        <v>13</v>
      </c>
      <c r="G82" s="25">
        <f>1.71*G78</f>
        <v>6.0055776690963318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3:33" ht="15.75" thickBot="1" x14ac:dyDescent="0.3">
      <c r="F83" s="24"/>
      <c r="G83" s="26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3:33" x14ac:dyDescent="0.25">
      <c r="E84" t="s">
        <v>17</v>
      </c>
      <c r="F84" s="27" t="s">
        <v>16</v>
      </c>
      <c r="G84" s="3">
        <f>G71-(1.984*G82)</f>
        <v>76.544344147070589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3:33" ht="15.75" thickBot="1" x14ac:dyDescent="0.3">
      <c r="F85" s="28"/>
      <c r="G85" s="4">
        <f>G71+(1.984*G82)</f>
        <v>100.37447633804483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3:33" x14ac:dyDescent="0.25">
      <c r="E86" t="s">
        <v>18</v>
      </c>
      <c r="F86" s="27" t="s">
        <v>19</v>
      </c>
      <c r="G86" s="3">
        <f>G72-(1.984*G82)</f>
        <v>187.53883489272445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3:33" ht="15.75" thickBot="1" x14ac:dyDescent="0.3">
      <c r="F87" s="28"/>
      <c r="G87" s="4">
        <f>G72+(1.984*G82)</f>
        <v>211.36896708369872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3:33" x14ac:dyDescent="0.25"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3:33" x14ac:dyDescent="0.25">
      <c r="C89" s="2"/>
      <c r="D89" s="2"/>
      <c r="E89" s="2"/>
      <c r="F89" s="20"/>
      <c r="G89" s="2"/>
      <c r="H89" s="2"/>
      <c r="I89" s="2"/>
      <c r="J89" s="2"/>
      <c r="K89" s="2"/>
      <c r="L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3:33" x14ac:dyDescent="0.25">
      <c r="C90" s="2"/>
      <c r="D90" s="2"/>
      <c r="E90" s="2"/>
      <c r="F90" s="20"/>
      <c r="G90" s="2"/>
      <c r="H90" s="2"/>
      <c r="I90" s="2"/>
      <c r="J90" s="2"/>
      <c r="K90" s="2"/>
      <c r="L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3:33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3:33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3:33" x14ac:dyDescent="0.25">
      <c r="C93" s="2"/>
      <c r="D93" s="2"/>
      <c r="E93" s="2"/>
      <c r="F93" s="17"/>
      <c r="G93" s="17"/>
      <c r="H93" s="17"/>
      <c r="I93" s="17"/>
      <c r="J93" s="17"/>
      <c r="K93" s="2"/>
      <c r="L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3:33" x14ac:dyDescent="0.25">
      <c r="C94" s="2"/>
      <c r="D94" s="2"/>
      <c r="E94" s="2"/>
      <c r="F94" s="17"/>
      <c r="G94" s="17"/>
      <c r="H94" s="17"/>
      <c r="I94" s="17"/>
      <c r="J94" s="17"/>
      <c r="K94" s="2"/>
      <c r="L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3:33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3:33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C97" s="2"/>
      <c r="D97" s="2"/>
      <c r="E97" s="2"/>
      <c r="F97" s="17"/>
      <c r="G97" s="17"/>
      <c r="H97" s="17"/>
      <c r="I97" s="17"/>
      <c r="J97" s="17"/>
      <c r="K97" s="2"/>
      <c r="L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17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AD111" s="10"/>
      <c r="AE111" s="10"/>
    </row>
  </sheetData>
  <mergeCells count="6">
    <mergeCell ref="F89:F90"/>
    <mergeCell ref="F80:F81"/>
    <mergeCell ref="F82:F83"/>
    <mergeCell ref="G82:G83"/>
    <mergeCell ref="F84:F85"/>
    <mergeCell ref="F86:F87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1"/>
  <sheetViews>
    <sheetView zoomScale="70" zoomScaleNormal="70" workbookViewId="0">
      <pane ySplit="4605" topLeftCell="A68" activePane="bottomLeft"/>
      <selection activeCell="C2" sqref="C2:D76"/>
      <selection pane="bottomLeft" activeCell="I73" sqref="I73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341.41146900000001</v>
      </c>
      <c r="D2" s="5">
        <v>343.24349999999998</v>
      </c>
      <c r="E2" s="5">
        <f t="shared" ref="E2:E61" si="0">D2-C2</f>
        <v>1.8320309999999722</v>
      </c>
      <c r="F2">
        <f t="shared" ref="F2:F55" si="1">AVERAGE(C2,D2)</f>
        <v>342.32748449999997</v>
      </c>
      <c r="G2">
        <f>$G$81</f>
        <v>-0.77114320538137893</v>
      </c>
      <c r="H2">
        <f>$G$82</f>
        <v>4.5335610453813695</v>
      </c>
      <c r="I2">
        <f>$E$77</f>
        <v>1.8812089199999953</v>
      </c>
      <c r="J2">
        <f t="shared" ref="J2:J61" si="2">(E2/D2)*100</f>
        <v>0.53374091570560611</v>
      </c>
      <c r="O2">
        <f>D2/C2</f>
        <v>1.0053660499612564</v>
      </c>
      <c r="Y2" s="5"/>
    </row>
    <row r="3" spans="2:26" x14ac:dyDescent="0.25">
      <c r="B3" s="1">
        <v>2</v>
      </c>
      <c r="C3" s="5">
        <v>341.39920000000001</v>
      </c>
      <c r="D3" s="5">
        <v>343.51797499999998</v>
      </c>
      <c r="E3" s="5">
        <f t="shared" si="0"/>
        <v>2.118774999999971</v>
      </c>
      <c r="F3">
        <f t="shared" si="1"/>
        <v>342.45858750000002</v>
      </c>
      <c r="G3">
        <f>$G$81</f>
        <v>-0.77114320538137893</v>
      </c>
      <c r="H3">
        <f>$G$82</f>
        <v>4.5335610453813695</v>
      </c>
      <c r="I3">
        <f>$E$77</f>
        <v>1.8812089199999953</v>
      </c>
      <c r="J3">
        <f t="shared" si="2"/>
        <v>0.61678722925633545</v>
      </c>
      <c r="L3" s="16"/>
      <c r="O3">
        <f t="shared" ref="O3:O62" si="3">D3/C3</f>
        <v>1.0062061510396041</v>
      </c>
      <c r="Y3" s="5"/>
    </row>
    <row r="4" spans="2:26" x14ac:dyDescent="0.25">
      <c r="B4" s="1">
        <v>3</v>
      </c>
      <c r="C4" s="5">
        <v>341.32568400000002</v>
      </c>
      <c r="D4" s="5">
        <v>343.37100199999998</v>
      </c>
      <c r="E4" s="5">
        <f t="shared" si="0"/>
        <v>2.045317999999952</v>
      </c>
      <c r="F4">
        <f t="shared" si="1"/>
        <v>342.348343</v>
      </c>
      <c r="G4">
        <f>$G$81</f>
        <v>-0.77114320538137893</v>
      </c>
      <c r="H4">
        <f>$G$82</f>
        <v>4.5335610453813695</v>
      </c>
      <c r="I4">
        <f>$E$77</f>
        <v>1.8812089199999953</v>
      </c>
      <c r="J4">
        <f t="shared" si="2"/>
        <v>0.59565833692617765</v>
      </c>
      <c r="O4">
        <f t="shared" si="3"/>
        <v>1.0059922768659857</v>
      </c>
      <c r="Y4" s="5"/>
    </row>
    <row r="5" spans="2:26" x14ac:dyDescent="0.25">
      <c r="B5" s="1">
        <v>4</v>
      </c>
      <c r="C5" s="5">
        <v>343.26992799999999</v>
      </c>
      <c r="D5" s="5">
        <v>344.325287</v>
      </c>
      <c r="E5" s="5">
        <f t="shared" si="0"/>
        <v>1.0553590000000099</v>
      </c>
      <c r="F5">
        <f t="shared" si="1"/>
        <v>343.79760750000003</v>
      </c>
      <c r="G5">
        <f>$G$81</f>
        <v>-0.77114320538137893</v>
      </c>
      <c r="H5">
        <f>$G$82</f>
        <v>4.5335610453813695</v>
      </c>
      <c r="I5">
        <f>$E$77</f>
        <v>1.8812089199999953</v>
      </c>
      <c r="J5">
        <f t="shared" si="2"/>
        <v>0.3065005794941833</v>
      </c>
      <c r="O5">
        <f t="shared" si="3"/>
        <v>1.0030744289374514</v>
      </c>
      <c r="Y5" s="5"/>
    </row>
    <row r="6" spans="2:26" x14ac:dyDescent="0.25">
      <c r="B6" s="1">
        <v>5</v>
      </c>
      <c r="C6" s="5">
        <v>342.61096199999997</v>
      </c>
      <c r="D6" s="5">
        <v>344.55270400000001</v>
      </c>
      <c r="E6" s="5">
        <f t="shared" si="0"/>
        <v>1.9417420000000334</v>
      </c>
      <c r="F6">
        <f t="shared" si="1"/>
        <v>343.58183299999996</v>
      </c>
      <c r="G6">
        <f>$G$81</f>
        <v>-0.77114320538137893</v>
      </c>
      <c r="H6">
        <f>$G$82</f>
        <v>4.5335610453813695</v>
      </c>
      <c r="I6">
        <f>$E$77</f>
        <v>1.8812089199999953</v>
      </c>
      <c r="J6">
        <f t="shared" si="2"/>
        <v>0.56355442214147689</v>
      </c>
      <c r="O6">
        <f t="shared" si="3"/>
        <v>1.00566748357573</v>
      </c>
      <c r="Y6" s="5"/>
    </row>
    <row r="7" spans="2:26" x14ac:dyDescent="0.25">
      <c r="B7" s="1">
        <v>6</v>
      </c>
      <c r="C7" s="5">
        <v>342.78894000000003</v>
      </c>
      <c r="D7" s="5">
        <v>344.03411899999998</v>
      </c>
      <c r="E7" s="5">
        <f t="shared" si="0"/>
        <v>1.2451789999999505</v>
      </c>
      <c r="F7">
        <f t="shared" si="1"/>
        <v>343.41152950000003</v>
      </c>
      <c r="G7">
        <f>$G$81</f>
        <v>-0.77114320538137893</v>
      </c>
      <c r="H7">
        <f>$G$82</f>
        <v>4.5335610453813695</v>
      </c>
      <c r="I7">
        <f>$E$77</f>
        <v>1.8812089199999953</v>
      </c>
      <c r="J7">
        <f t="shared" si="2"/>
        <v>0.36193474171087975</v>
      </c>
      <c r="O7">
        <f t="shared" si="3"/>
        <v>1.003632494677337</v>
      </c>
      <c r="Y7" s="5"/>
    </row>
    <row r="8" spans="2:26" x14ac:dyDescent="0.25">
      <c r="B8" s="1">
        <v>7</v>
      </c>
      <c r="C8" s="5">
        <v>341.69662499999998</v>
      </c>
      <c r="D8" s="5">
        <v>343.47406000000001</v>
      </c>
      <c r="E8" s="5">
        <f t="shared" si="0"/>
        <v>1.7774350000000254</v>
      </c>
      <c r="F8">
        <f t="shared" si="1"/>
        <v>342.58534250000002</v>
      </c>
      <c r="G8">
        <f>$G$81</f>
        <v>-0.77114320538137893</v>
      </c>
      <c r="H8">
        <f>$G$82</f>
        <v>4.5335610453813695</v>
      </c>
      <c r="I8">
        <f>$E$77</f>
        <v>1.8812089199999953</v>
      </c>
      <c r="J8">
        <f t="shared" si="2"/>
        <v>0.51748740501685209</v>
      </c>
      <c r="O8">
        <f t="shared" si="3"/>
        <v>1.0052017926720815</v>
      </c>
      <c r="Y8" s="5"/>
    </row>
    <row r="9" spans="2:26" x14ac:dyDescent="0.25">
      <c r="B9" s="1">
        <v>8</v>
      </c>
      <c r="C9" s="5">
        <v>344.27911399999999</v>
      </c>
      <c r="D9" s="5">
        <v>343.99117999999999</v>
      </c>
      <c r="E9" s="5">
        <f t="shared" si="0"/>
        <v>-0.28793400000000702</v>
      </c>
      <c r="F9">
        <f t="shared" si="1"/>
        <v>344.13514699999996</v>
      </c>
      <c r="G9">
        <f>$G$81</f>
        <v>-0.77114320538137893</v>
      </c>
      <c r="H9">
        <f>$G$82</f>
        <v>4.5335610453813695</v>
      </c>
      <c r="I9">
        <f>$E$77</f>
        <v>1.8812089199999953</v>
      </c>
      <c r="J9">
        <f t="shared" si="2"/>
        <v>-8.3703890314864179E-2</v>
      </c>
      <c r="O9">
        <f t="shared" si="3"/>
        <v>0.99916366114500921</v>
      </c>
      <c r="Y9" s="5"/>
    </row>
    <row r="10" spans="2:26" x14ac:dyDescent="0.25">
      <c r="B10" s="1">
        <v>9</v>
      </c>
      <c r="C10" s="5">
        <v>344.56964099999999</v>
      </c>
      <c r="D10" s="5">
        <v>343.41760299999999</v>
      </c>
      <c r="E10" s="5">
        <f t="shared" si="0"/>
        <v>-1.1520380000000046</v>
      </c>
      <c r="F10">
        <f t="shared" si="1"/>
        <v>343.99362199999996</v>
      </c>
      <c r="G10">
        <f>$G$81</f>
        <v>-0.77114320538137893</v>
      </c>
      <c r="H10">
        <f>$G$82</f>
        <v>4.5335610453813695</v>
      </c>
      <c r="I10">
        <f>$E$77</f>
        <v>1.8812089199999953</v>
      </c>
      <c r="J10">
        <f t="shared" si="2"/>
        <v>-0.33546271068696637</v>
      </c>
      <c r="O10">
        <f t="shared" si="3"/>
        <v>0.9966565887910015</v>
      </c>
      <c r="Y10" s="5"/>
    </row>
    <row r="11" spans="2:26" x14ac:dyDescent="0.25">
      <c r="B11" s="1">
        <v>10</v>
      </c>
      <c r="C11" s="5">
        <v>348.17578099999997</v>
      </c>
      <c r="D11" s="5">
        <v>345.85668900000002</v>
      </c>
      <c r="E11" s="5">
        <f t="shared" si="0"/>
        <v>-2.3190919999999551</v>
      </c>
      <c r="F11">
        <f t="shared" si="1"/>
        <v>347.01623499999999</v>
      </c>
      <c r="G11">
        <f>$G$81</f>
        <v>-0.77114320538137893</v>
      </c>
      <c r="H11">
        <f>$G$82</f>
        <v>4.5335610453813695</v>
      </c>
      <c r="I11">
        <f>$E$77</f>
        <v>1.8812089199999953</v>
      </c>
      <c r="J11">
        <f t="shared" si="2"/>
        <v>-0.67053553502328089</v>
      </c>
      <c r="O11">
        <f t="shared" si="3"/>
        <v>0.99333930696345607</v>
      </c>
      <c r="Y11" s="5"/>
    </row>
    <row r="12" spans="2:26" x14ac:dyDescent="0.25">
      <c r="B12" s="1">
        <v>11</v>
      </c>
      <c r="C12" s="5">
        <v>343.48144500000001</v>
      </c>
      <c r="D12" s="5">
        <v>345.292664</v>
      </c>
      <c r="E12" s="5">
        <f t="shared" si="0"/>
        <v>1.8112189999999941</v>
      </c>
      <c r="F12">
        <f t="shared" si="1"/>
        <v>344.38705449999998</v>
      </c>
      <c r="G12">
        <f>$G$81</f>
        <v>-0.77114320538137893</v>
      </c>
      <c r="H12">
        <f>$G$82</f>
        <v>4.5335610453813695</v>
      </c>
      <c r="I12">
        <f>$E$77</f>
        <v>1.8812089199999953</v>
      </c>
      <c r="J12">
        <f t="shared" si="2"/>
        <v>0.52454604132568372</v>
      </c>
      <c r="O12">
        <f t="shared" si="3"/>
        <v>1.0052731203573457</v>
      </c>
      <c r="Y12" s="5"/>
    </row>
    <row r="13" spans="2:26" x14ac:dyDescent="0.25">
      <c r="B13" s="1">
        <v>12</v>
      </c>
      <c r="C13" s="5">
        <v>347.40759300000002</v>
      </c>
      <c r="D13" s="5">
        <v>346.91693099999998</v>
      </c>
      <c r="E13" s="5">
        <f t="shared" si="0"/>
        <v>-0.49066200000004301</v>
      </c>
      <c r="F13">
        <f t="shared" si="1"/>
        <v>347.162262</v>
      </c>
      <c r="G13">
        <f>$G$81</f>
        <v>-0.77114320538137893</v>
      </c>
      <c r="H13">
        <f>$G$82</f>
        <v>4.5335610453813695</v>
      </c>
      <c r="I13">
        <f>$E$77</f>
        <v>1.8812089199999953</v>
      </c>
      <c r="J13">
        <f t="shared" si="2"/>
        <v>-0.1414350111381687</v>
      </c>
      <c r="O13">
        <f t="shared" si="3"/>
        <v>0.99858764744960526</v>
      </c>
      <c r="Y13" s="5"/>
    </row>
    <row r="14" spans="2:26" x14ac:dyDescent="0.25">
      <c r="B14" s="1">
        <v>13</v>
      </c>
      <c r="C14" s="5">
        <v>346.51559400000002</v>
      </c>
      <c r="D14" s="5">
        <v>347.36593599999998</v>
      </c>
      <c r="E14" s="5">
        <f t="shared" si="0"/>
        <v>0.85034199999995508</v>
      </c>
      <c r="F14">
        <f t="shared" si="1"/>
        <v>346.940765</v>
      </c>
      <c r="G14">
        <f>$G$81</f>
        <v>-0.77114320538137893</v>
      </c>
      <c r="H14">
        <f>$G$82</f>
        <v>4.5335610453813695</v>
      </c>
      <c r="I14">
        <f>$E$77</f>
        <v>1.8812089199999953</v>
      </c>
      <c r="J14">
        <f t="shared" si="2"/>
        <v>0.24479717550656871</v>
      </c>
      <c r="O14">
        <f t="shared" si="3"/>
        <v>1.0024539790264098</v>
      </c>
      <c r="Y14" s="5"/>
    </row>
    <row r="15" spans="2:26" x14ac:dyDescent="0.25">
      <c r="B15" s="1">
        <v>14</v>
      </c>
      <c r="C15" s="5">
        <v>346.91110200000003</v>
      </c>
      <c r="D15" s="5">
        <v>347.10479700000002</v>
      </c>
      <c r="E15" s="5">
        <f t="shared" si="0"/>
        <v>0.19369499999999107</v>
      </c>
      <c r="F15">
        <f t="shared" si="1"/>
        <v>347.0079495</v>
      </c>
      <c r="G15">
        <f>$G$81</f>
        <v>-0.77114320538137893</v>
      </c>
      <c r="H15">
        <f>$G$82</f>
        <v>4.5335610453813695</v>
      </c>
      <c r="I15">
        <f>$E$77</f>
        <v>1.8812089199999953</v>
      </c>
      <c r="J15">
        <f t="shared" si="2"/>
        <v>5.5803031728193328E-2</v>
      </c>
      <c r="O15">
        <f t="shared" si="3"/>
        <v>1.0005583418889834</v>
      </c>
      <c r="Y15" s="5"/>
    </row>
    <row r="16" spans="2:26" x14ac:dyDescent="0.25">
      <c r="B16" s="1">
        <v>15</v>
      </c>
      <c r="C16">
        <v>347.12292500000001</v>
      </c>
      <c r="D16">
        <v>345.65484600000002</v>
      </c>
      <c r="E16" s="5">
        <f t="shared" si="0"/>
        <v>-1.4680789999999888</v>
      </c>
      <c r="F16">
        <f t="shared" si="1"/>
        <v>346.38888550000001</v>
      </c>
      <c r="G16">
        <f>$G$81</f>
        <v>-0.77114320538137893</v>
      </c>
      <c r="H16">
        <f>$G$82</f>
        <v>4.5335610453813695</v>
      </c>
      <c r="I16">
        <f>$E$77</f>
        <v>1.8812089199999953</v>
      </c>
      <c r="J16">
        <f t="shared" si="2"/>
        <v>-0.42472397450489918</v>
      </c>
      <c r="O16">
        <f t="shared" si="3"/>
        <v>0.99577072300828307</v>
      </c>
      <c r="Y16" s="5"/>
    </row>
    <row r="17" spans="2:25" x14ac:dyDescent="0.25">
      <c r="B17" s="1">
        <v>16</v>
      </c>
      <c r="C17">
        <v>347.10238600000002</v>
      </c>
      <c r="D17">
        <v>346.79150399999997</v>
      </c>
      <c r="E17" s="5">
        <f t="shared" si="0"/>
        <v>-0.31088200000004917</v>
      </c>
      <c r="F17">
        <f t="shared" si="1"/>
        <v>346.94694500000003</v>
      </c>
      <c r="G17">
        <f>$G$81</f>
        <v>-0.77114320538137893</v>
      </c>
      <c r="H17">
        <f>$G$82</f>
        <v>4.5335610453813695</v>
      </c>
      <c r="I17">
        <f>$E$77</f>
        <v>1.8812089199999953</v>
      </c>
      <c r="J17">
        <f t="shared" si="2"/>
        <v>-8.9645218067409521E-2</v>
      </c>
      <c r="O17">
        <f t="shared" si="3"/>
        <v>0.99910435072607062</v>
      </c>
      <c r="Y17" s="5"/>
    </row>
    <row r="18" spans="2:25" x14ac:dyDescent="0.25">
      <c r="B18" s="1">
        <v>17</v>
      </c>
      <c r="C18">
        <v>346.90838600000001</v>
      </c>
      <c r="D18">
        <v>347.35089099999999</v>
      </c>
      <c r="E18" s="5">
        <f t="shared" si="0"/>
        <v>0.44250499999998283</v>
      </c>
      <c r="F18">
        <f t="shared" si="1"/>
        <v>347.1296385</v>
      </c>
      <c r="G18">
        <f>$G$81</f>
        <v>-0.77114320538137893</v>
      </c>
      <c r="H18">
        <f>$G$82</f>
        <v>4.5335610453813695</v>
      </c>
      <c r="I18">
        <f>$E$77</f>
        <v>1.8812089199999953</v>
      </c>
      <c r="J18">
        <f t="shared" si="2"/>
        <v>0.12739423201882122</v>
      </c>
      <c r="O18">
        <f t="shared" si="3"/>
        <v>1.0012755673193787</v>
      </c>
      <c r="Y18" s="5"/>
    </row>
    <row r="19" spans="2:25" x14ac:dyDescent="0.25">
      <c r="B19" s="1">
        <v>18</v>
      </c>
      <c r="C19">
        <v>320.22753899999998</v>
      </c>
      <c r="D19">
        <v>320.1474</v>
      </c>
      <c r="E19" s="5">
        <f t="shared" si="0"/>
        <v>-8.0138999999974203E-2</v>
      </c>
      <c r="F19">
        <f t="shared" si="1"/>
        <v>320.18746950000002</v>
      </c>
      <c r="G19">
        <f>$G$81</f>
        <v>-0.77114320538137893</v>
      </c>
      <c r="H19">
        <f>$G$82</f>
        <v>4.5335610453813695</v>
      </c>
      <c r="I19">
        <f>$E$77</f>
        <v>1.8812089199999953</v>
      </c>
      <c r="J19">
        <f t="shared" si="2"/>
        <v>-2.503190717774819E-2</v>
      </c>
      <c r="O19">
        <f t="shared" si="3"/>
        <v>0.99974974357217927</v>
      </c>
      <c r="Y19" s="5"/>
    </row>
    <row r="20" spans="2:25" x14ac:dyDescent="0.25">
      <c r="B20" s="1">
        <v>19</v>
      </c>
      <c r="C20">
        <v>320.25442500000003</v>
      </c>
      <c r="D20">
        <v>321.54913299999998</v>
      </c>
      <c r="E20" s="5">
        <f t="shared" si="0"/>
        <v>1.2947079999999573</v>
      </c>
      <c r="F20">
        <f t="shared" si="1"/>
        <v>320.90177900000003</v>
      </c>
      <c r="G20">
        <f>$G$81</f>
        <v>-0.77114320538137893</v>
      </c>
      <c r="H20">
        <f>$G$82</f>
        <v>4.5335610453813695</v>
      </c>
      <c r="I20">
        <f>$E$77</f>
        <v>1.8812089199999953</v>
      </c>
      <c r="J20">
        <f t="shared" si="2"/>
        <v>0.40264701942143233</v>
      </c>
      <c r="O20">
        <f t="shared" si="3"/>
        <v>1.0040427481993417</v>
      </c>
      <c r="Y20" s="5"/>
    </row>
    <row r="21" spans="2:25" x14ac:dyDescent="0.25">
      <c r="B21" s="1">
        <v>20</v>
      </c>
      <c r="C21">
        <v>320.153503</v>
      </c>
      <c r="D21">
        <v>321.03097500000001</v>
      </c>
      <c r="E21" s="5">
        <f t="shared" si="0"/>
        <v>0.87747200000001158</v>
      </c>
      <c r="F21">
        <f t="shared" si="1"/>
        <v>320.59223900000001</v>
      </c>
      <c r="G21">
        <f>$G$81</f>
        <v>-0.77114320538137893</v>
      </c>
      <c r="H21">
        <f>$G$82</f>
        <v>4.5335610453813695</v>
      </c>
      <c r="I21">
        <f>$E$77</f>
        <v>1.8812089199999953</v>
      </c>
      <c r="J21">
        <f t="shared" si="2"/>
        <v>0.27332938823115482</v>
      </c>
      <c r="O21">
        <f t="shared" si="3"/>
        <v>1.0027407852538788</v>
      </c>
      <c r="Y21" s="5"/>
    </row>
    <row r="22" spans="2:25" x14ac:dyDescent="0.25">
      <c r="B22" s="1">
        <v>21</v>
      </c>
      <c r="C22">
        <v>319.01660199999998</v>
      </c>
      <c r="D22">
        <v>320.70263699999998</v>
      </c>
      <c r="E22" s="5">
        <f t="shared" si="0"/>
        <v>1.6860350000000039</v>
      </c>
      <c r="F22">
        <f t="shared" si="1"/>
        <v>319.85961950000001</v>
      </c>
      <c r="G22">
        <f>$G$81</f>
        <v>-0.77114320538137893</v>
      </c>
      <c r="H22">
        <f>$G$82</f>
        <v>4.5335610453813695</v>
      </c>
      <c r="I22">
        <f>$E$77</f>
        <v>1.8812089199999953</v>
      </c>
      <c r="J22">
        <f t="shared" si="2"/>
        <v>0.52573156733974846</v>
      </c>
      <c r="O22">
        <f t="shared" si="3"/>
        <v>1.0052851011183424</v>
      </c>
      <c r="Y22" s="5"/>
    </row>
    <row r="23" spans="2:25" x14ac:dyDescent="0.25">
      <c r="B23" s="1">
        <v>22</v>
      </c>
      <c r="C23">
        <v>319.92236300000002</v>
      </c>
      <c r="D23">
        <v>320.45568800000001</v>
      </c>
      <c r="E23" s="5">
        <f t="shared" si="0"/>
        <v>0.53332499999999072</v>
      </c>
      <c r="F23">
        <f t="shared" si="1"/>
        <v>320.18902550000001</v>
      </c>
      <c r="G23">
        <f>$G$81</f>
        <v>-0.77114320538137893</v>
      </c>
      <c r="H23">
        <f>$G$82</f>
        <v>4.5335610453813695</v>
      </c>
      <c r="I23">
        <f>$E$77</f>
        <v>1.8812089199999953</v>
      </c>
      <c r="J23">
        <f t="shared" si="2"/>
        <v>0.16642706619705583</v>
      </c>
      <c r="O23">
        <f t="shared" si="3"/>
        <v>1.0016670450761831</v>
      </c>
      <c r="Y23" s="5"/>
    </row>
    <row r="24" spans="2:25" x14ac:dyDescent="0.25">
      <c r="B24" s="1">
        <v>23</v>
      </c>
      <c r="C24">
        <v>320.20873999999998</v>
      </c>
      <c r="D24">
        <v>320.19137599999999</v>
      </c>
      <c r="E24" s="5">
        <f t="shared" si="0"/>
        <v>-1.736399999998639E-2</v>
      </c>
      <c r="F24">
        <f t="shared" si="1"/>
        <v>320.20005800000001</v>
      </c>
      <c r="G24">
        <f>$G$81</f>
        <v>-0.77114320538137893</v>
      </c>
      <c r="H24">
        <f>$G$82</f>
        <v>4.5335610453813695</v>
      </c>
      <c r="I24">
        <f>$E$77</f>
        <v>1.8812089199999953</v>
      </c>
      <c r="J24">
        <f t="shared" si="2"/>
        <v>-5.4230067707964728E-3</v>
      </c>
      <c r="O24">
        <f t="shared" si="3"/>
        <v>0.99994577287303277</v>
      </c>
      <c r="Y24" s="5"/>
    </row>
    <row r="25" spans="2:25" x14ac:dyDescent="0.25">
      <c r="B25" s="1">
        <v>24</v>
      </c>
      <c r="C25">
        <v>320.22961400000003</v>
      </c>
      <c r="D25">
        <v>320.64358499999997</v>
      </c>
      <c r="E25" s="5">
        <f t="shared" si="0"/>
        <v>0.4139709999999468</v>
      </c>
      <c r="F25">
        <f t="shared" si="1"/>
        <v>320.4365995</v>
      </c>
      <c r="G25">
        <f>$G$81</f>
        <v>-0.77114320538137893</v>
      </c>
      <c r="H25">
        <f>$G$82</f>
        <v>4.5335610453813695</v>
      </c>
      <c r="I25">
        <f>$E$77</f>
        <v>1.8812089199999953</v>
      </c>
      <c r="J25">
        <f t="shared" si="2"/>
        <v>0.12910627854910831</v>
      </c>
      <c r="O25">
        <f t="shared" si="3"/>
        <v>1.0012927317833882</v>
      </c>
      <c r="Y25" s="5"/>
    </row>
    <row r="26" spans="2:25" x14ac:dyDescent="0.25">
      <c r="B26" s="1">
        <v>25</v>
      </c>
      <c r="C26">
        <v>320.16348299999999</v>
      </c>
      <c r="D26">
        <v>320.36389200000002</v>
      </c>
      <c r="E26" s="5">
        <f t="shared" si="0"/>
        <v>0.20040900000003603</v>
      </c>
      <c r="F26">
        <f t="shared" si="1"/>
        <v>320.2636875</v>
      </c>
      <c r="G26">
        <f>$G$81</f>
        <v>-0.77114320538137893</v>
      </c>
      <c r="H26">
        <f>$G$82</f>
        <v>4.5335610453813695</v>
      </c>
      <c r="I26">
        <f>$E$77</f>
        <v>1.8812089199999953</v>
      </c>
      <c r="J26">
        <f t="shared" si="2"/>
        <v>6.2556675394627823E-2</v>
      </c>
      <c r="O26">
        <f t="shared" si="3"/>
        <v>1.0006259583326687</v>
      </c>
      <c r="Y26" s="5"/>
    </row>
    <row r="27" spans="2:25" x14ac:dyDescent="0.25">
      <c r="B27" s="1">
        <v>26</v>
      </c>
      <c r="C27">
        <v>412.67935199999999</v>
      </c>
      <c r="D27">
        <v>415.85211199999998</v>
      </c>
      <c r="E27" s="5">
        <f t="shared" si="0"/>
        <v>3.1727599999999825</v>
      </c>
      <c r="F27">
        <f t="shared" si="1"/>
        <v>414.26573199999996</v>
      </c>
      <c r="G27">
        <f>$G$81</f>
        <v>-0.77114320538137893</v>
      </c>
      <c r="H27">
        <f>$G$82</f>
        <v>4.5335610453813695</v>
      </c>
      <c r="I27">
        <f>$E$77</f>
        <v>1.8812089199999953</v>
      </c>
      <c r="J27">
        <f t="shared" si="2"/>
        <v>0.76295392242711102</v>
      </c>
      <c r="O27">
        <f t="shared" si="3"/>
        <v>1.0076881966219622</v>
      </c>
      <c r="Y27" s="5"/>
    </row>
    <row r="28" spans="2:25" x14ac:dyDescent="0.25">
      <c r="B28" s="1">
        <v>27</v>
      </c>
      <c r="C28">
        <v>412.678406</v>
      </c>
      <c r="D28">
        <v>415.10266100000001</v>
      </c>
      <c r="E28" s="5">
        <f t="shared" si="0"/>
        <v>2.4242550000000165</v>
      </c>
      <c r="F28">
        <f t="shared" si="1"/>
        <v>413.8905335</v>
      </c>
      <c r="G28">
        <f>$G$81</f>
        <v>-0.77114320538137893</v>
      </c>
      <c r="H28">
        <f>$G$82</f>
        <v>4.5335610453813695</v>
      </c>
      <c r="I28">
        <f>$E$77</f>
        <v>1.8812089199999953</v>
      </c>
      <c r="J28">
        <f t="shared" si="2"/>
        <v>0.58401336049253039</v>
      </c>
      <c r="O28">
        <f t="shared" si="3"/>
        <v>1.0058744411259553</v>
      </c>
      <c r="Y28" s="5"/>
    </row>
    <row r="29" spans="2:25" x14ac:dyDescent="0.25">
      <c r="B29" s="1">
        <v>28</v>
      </c>
      <c r="C29">
        <v>414.05355800000001</v>
      </c>
      <c r="D29">
        <v>414.31191999999999</v>
      </c>
      <c r="E29" s="5">
        <f t="shared" si="0"/>
        <v>0.25836199999997689</v>
      </c>
      <c r="F29">
        <f t="shared" si="1"/>
        <v>414.18273899999997</v>
      </c>
      <c r="G29">
        <f>$G$81</f>
        <v>-0.77114320538137893</v>
      </c>
      <c r="H29">
        <f>$G$82</f>
        <v>4.5335610453813695</v>
      </c>
      <c r="I29">
        <f>$E$77</f>
        <v>1.8812089199999953</v>
      </c>
      <c r="J29">
        <f t="shared" si="2"/>
        <v>6.2359296831232106E-2</v>
      </c>
      <c r="O29">
        <f t="shared" si="3"/>
        <v>1.0006239820791492</v>
      </c>
      <c r="Y29" s="5"/>
    </row>
    <row r="30" spans="2:25" x14ac:dyDescent="0.25">
      <c r="B30" s="1">
        <v>29</v>
      </c>
      <c r="C30">
        <v>414.01681500000001</v>
      </c>
      <c r="D30">
        <v>414.647491</v>
      </c>
      <c r="E30" s="5">
        <f t="shared" si="0"/>
        <v>0.63067599999999402</v>
      </c>
      <c r="F30">
        <f t="shared" si="1"/>
        <v>414.33215300000001</v>
      </c>
      <c r="G30">
        <f>$G$81</f>
        <v>-0.77114320538137893</v>
      </c>
      <c r="H30">
        <f>$G$82</f>
        <v>4.5335610453813695</v>
      </c>
      <c r="I30">
        <f>$E$77</f>
        <v>1.8812089199999953</v>
      </c>
      <c r="J30">
        <f t="shared" si="2"/>
        <v>0.15209931657345876</v>
      </c>
      <c r="O30">
        <f t="shared" si="3"/>
        <v>1.0015233101100012</v>
      </c>
      <c r="Y30" s="5"/>
    </row>
    <row r="31" spans="2:25" x14ac:dyDescent="0.25">
      <c r="B31" s="1">
        <v>30</v>
      </c>
      <c r="C31">
        <v>412.80850199999998</v>
      </c>
      <c r="D31">
        <v>414.22857699999997</v>
      </c>
      <c r="E31" s="5">
        <f t="shared" si="0"/>
        <v>1.4200749999999971</v>
      </c>
      <c r="F31">
        <f t="shared" si="1"/>
        <v>413.51853949999997</v>
      </c>
      <c r="G31">
        <f>$G$81</f>
        <v>-0.77114320538137893</v>
      </c>
      <c r="H31">
        <f>$G$82</f>
        <v>4.5335610453813695</v>
      </c>
      <c r="I31">
        <f>$E$77</f>
        <v>1.8812089199999953</v>
      </c>
      <c r="J31">
        <f t="shared" si="2"/>
        <v>0.3428240055972761</v>
      </c>
      <c r="O31">
        <f t="shared" si="3"/>
        <v>1.0034400333159805</v>
      </c>
      <c r="Y31" s="5"/>
    </row>
    <row r="32" spans="2:25" x14ac:dyDescent="0.25">
      <c r="B32" s="1">
        <v>31</v>
      </c>
      <c r="C32">
        <v>412.52371199999999</v>
      </c>
      <c r="D32">
        <v>414.120361</v>
      </c>
      <c r="E32" s="5">
        <f t="shared" si="0"/>
        <v>1.5966490000000135</v>
      </c>
      <c r="F32">
        <f t="shared" si="1"/>
        <v>413.32203649999997</v>
      </c>
      <c r="G32">
        <f>$G$81</f>
        <v>-0.77114320538137893</v>
      </c>
      <c r="H32">
        <f>$G$82</f>
        <v>4.5335610453813695</v>
      </c>
      <c r="I32">
        <f>$E$77</f>
        <v>1.8812089199999953</v>
      </c>
      <c r="J32">
        <f t="shared" si="2"/>
        <v>0.38555191928851174</v>
      </c>
      <c r="O32">
        <f t="shared" si="3"/>
        <v>1.0038704417553579</v>
      </c>
      <c r="Y32" s="5"/>
    </row>
    <row r="33" spans="2:25" x14ac:dyDescent="0.25">
      <c r="B33" s="1">
        <v>32</v>
      </c>
      <c r="C33">
        <v>414.62847900000003</v>
      </c>
      <c r="D33">
        <v>414.61971999999997</v>
      </c>
      <c r="E33" s="5">
        <f t="shared" si="0"/>
        <v>-8.7590000000545842E-3</v>
      </c>
      <c r="F33">
        <f t="shared" si="1"/>
        <v>414.6240995</v>
      </c>
      <c r="G33">
        <f>$G$81</f>
        <v>-0.77114320538137893</v>
      </c>
      <c r="H33">
        <f>$G$82</f>
        <v>4.5335610453813695</v>
      </c>
      <c r="I33">
        <f>$E$77</f>
        <v>1.8812089199999953</v>
      </c>
      <c r="J33">
        <f t="shared" si="2"/>
        <v>-2.1125382073130974E-3</v>
      </c>
      <c r="O33">
        <f t="shared" si="3"/>
        <v>0.99997887506419925</v>
      </c>
      <c r="Y33" s="5"/>
    </row>
    <row r="34" spans="2:25" x14ac:dyDescent="0.25">
      <c r="B34" s="1">
        <v>33</v>
      </c>
      <c r="C34">
        <v>386.99282799999997</v>
      </c>
      <c r="D34">
        <v>388.8526</v>
      </c>
      <c r="E34" s="5">
        <f t="shared" si="0"/>
        <v>1.8597720000000209</v>
      </c>
      <c r="F34">
        <f t="shared" si="1"/>
        <v>387.92271399999998</v>
      </c>
      <c r="G34">
        <f>$G$81</f>
        <v>-0.77114320538137893</v>
      </c>
      <c r="H34">
        <f>$G$82</f>
        <v>4.5335610453813695</v>
      </c>
      <c r="I34">
        <f>$E$77</f>
        <v>1.8812089199999953</v>
      </c>
      <c r="J34">
        <f t="shared" si="2"/>
        <v>0.4782717152977814</v>
      </c>
      <c r="O34">
        <f t="shared" si="3"/>
        <v>1.0048057014638008</v>
      </c>
      <c r="Y34" s="5"/>
    </row>
    <row r="35" spans="2:25" x14ac:dyDescent="0.25">
      <c r="B35" s="1">
        <v>34</v>
      </c>
      <c r="C35">
        <v>387.052277</v>
      </c>
      <c r="D35">
        <v>389.15277099999997</v>
      </c>
      <c r="E35" s="5">
        <f t="shared" si="0"/>
        <v>2.1004939999999692</v>
      </c>
      <c r="F35">
        <f t="shared" si="1"/>
        <v>388.10252400000002</v>
      </c>
      <c r="G35">
        <f>$G$81</f>
        <v>-0.77114320538137893</v>
      </c>
      <c r="H35">
        <f>$G$82</f>
        <v>4.5335610453813695</v>
      </c>
      <c r="I35">
        <f>$E$77</f>
        <v>1.8812089199999953</v>
      </c>
      <c r="J35">
        <f t="shared" si="2"/>
        <v>0.53976077174071302</v>
      </c>
      <c r="O35">
        <f t="shared" si="3"/>
        <v>1.0054268999947</v>
      </c>
      <c r="Y35" s="5"/>
    </row>
    <row r="36" spans="2:25" x14ac:dyDescent="0.25">
      <c r="B36" s="1">
        <v>35</v>
      </c>
      <c r="C36">
        <v>386.95031699999998</v>
      </c>
      <c r="D36">
        <v>389.54623400000003</v>
      </c>
      <c r="E36" s="5">
        <f t="shared" si="0"/>
        <v>2.5959170000000427</v>
      </c>
      <c r="F36">
        <f t="shared" si="1"/>
        <v>388.24827549999998</v>
      </c>
      <c r="G36">
        <f>$G$81</f>
        <v>-0.77114320538137893</v>
      </c>
      <c r="H36">
        <f>$G$82</f>
        <v>4.5335610453813695</v>
      </c>
      <c r="I36">
        <f>$E$77</f>
        <v>1.8812089199999953</v>
      </c>
      <c r="J36">
        <f t="shared" si="2"/>
        <v>0.66639509599264724</v>
      </c>
      <c r="O36">
        <f t="shared" si="3"/>
        <v>1.0067086571219943</v>
      </c>
      <c r="Y36" s="5"/>
    </row>
    <row r="37" spans="2:25" x14ac:dyDescent="0.25">
      <c r="B37" s="1">
        <v>36</v>
      </c>
      <c r="C37">
        <v>387.307098</v>
      </c>
      <c r="D37">
        <v>388.53207400000002</v>
      </c>
      <c r="E37" s="5">
        <f t="shared" si="0"/>
        <v>1.2249760000000265</v>
      </c>
      <c r="F37">
        <f t="shared" si="1"/>
        <v>387.91958599999998</v>
      </c>
      <c r="G37">
        <f>$G$81</f>
        <v>-0.77114320538137893</v>
      </c>
      <c r="H37">
        <f>$G$82</f>
        <v>4.5335610453813695</v>
      </c>
      <c r="I37">
        <f>$E$77</f>
        <v>1.8812089199999953</v>
      </c>
      <c r="J37">
        <f t="shared" si="2"/>
        <v>0.31528310839017798</v>
      </c>
      <c r="O37">
        <f t="shared" si="3"/>
        <v>1.0031628028670934</v>
      </c>
      <c r="Y37" s="5"/>
    </row>
    <row r="38" spans="2:25" x14ac:dyDescent="0.25">
      <c r="B38" s="1">
        <v>37</v>
      </c>
      <c r="C38">
        <v>387.250092</v>
      </c>
      <c r="D38">
        <v>388.69714399999998</v>
      </c>
      <c r="E38" s="5">
        <f t="shared" si="0"/>
        <v>1.4470519999999851</v>
      </c>
      <c r="F38">
        <f t="shared" si="1"/>
        <v>387.97361799999999</v>
      </c>
      <c r="G38">
        <f>$G$81</f>
        <v>-0.77114320538137893</v>
      </c>
      <c r="H38">
        <f>$G$82</f>
        <v>4.5335610453813695</v>
      </c>
      <c r="I38">
        <f>$E$77</f>
        <v>1.8812089199999953</v>
      </c>
      <c r="J38">
        <f t="shared" si="2"/>
        <v>0.37228264275592032</v>
      </c>
      <c r="O38">
        <f t="shared" si="3"/>
        <v>1.0037367376532476</v>
      </c>
      <c r="Y38" s="5"/>
    </row>
    <row r="39" spans="2:25" x14ac:dyDescent="0.25">
      <c r="B39" s="1">
        <v>38</v>
      </c>
      <c r="C39">
        <v>387.06298800000002</v>
      </c>
      <c r="D39">
        <v>389.13095099999998</v>
      </c>
      <c r="E39" s="5">
        <f t="shared" si="0"/>
        <v>2.0679629999999634</v>
      </c>
      <c r="F39">
        <f t="shared" si="1"/>
        <v>388.0969695</v>
      </c>
      <c r="G39">
        <f>$G$81</f>
        <v>-0.77114320538137893</v>
      </c>
      <c r="H39">
        <f>$G$82</f>
        <v>4.5335610453813695</v>
      </c>
      <c r="I39">
        <f>$E$77</f>
        <v>1.8812089199999953</v>
      </c>
      <c r="J39">
        <f t="shared" si="2"/>
        <v>0.53143112740984799</v>
      </c>
      <c r="O39">
        <f t="shared" si="3"/>
        <v>1.0053427040665535</v>
      </c>
      <c r="Y39" s="5"/>
    </row>
    <row r="40" spans="2:25" x14ac:dyDescent="0.25">
      <c r="B40" s="1">
        <v>39</v>
      </c>
      <c r="C40">
        <v>387.13253800000001</v>
      </c>
      <c r="D40">
        <v>389.05081200000001</v>
      </c>
      <c r="E40" s="5">
        <f t="shared" si="0"/>
        <v>1.9182739999999967</v>
      </c>
      <c r="F40">
        <f t="shared" si="1"/>
        <v>388.09167500000001</v>
      </c>
      <c r="G40">
        <f>$G$81</f>
        <v>-0.77114320538137893</v>
      </c>
      <c r="H40">
        <f>$G$82</f>
        <v>4.5335610453813695</v>
      </c>
      <c r="I40">
        <f>$E$77</f>
        <v>1.8812089199999953</v>
      </c>
      <c r="J40">
        <f t="shared" si="2"/>
        <v>0.49306515777172999</v>
      </c>
      <c r="O40">
        <f t="shared" si="3"/>
        <v>1.0049550833673402</v>
      </c>
      <c r="Y40" s="5"/>
    </row>
    <row r="41" spans="2:25" x14ac:dyDescent="0.25">
      <c r="B41" s="1">
        <v>40</v>
      </c>
      <c r="C41">
        <v>386.95831299999998</v>
      </c>
      <c r="D41">
        <v>389.12356599999998</v>
      </c>
      <c r="E41" s="5">
        <f t="shared" si="0"/>
        <v>2.165253000000007</v>
      </c>
      <c r="F41">
        <f t="shared" si="1"/>
        <v>388.04093949999998</v>
      </c>
      <c r="G41">
        <f>$G$81</f>
        <v>-0.77114320538137893</v>
      </c>
      <c r="H41">
        <f>$G$82</f>
        <v>4.5335610453813695</v>
      </c>
      <c r="I41">
        <f>$E$77</f>
        <v>1.8812089199999953</v>
      </c>
      <c r="J41">
        <f t="shared" si="2"/>
        <v>0.55644355397380563</v>
      </c>
      <c r="O41">
        <f t="shared" si="3"/>
        <v>1.0055955717379821</v>
      </c>
      <c r="Y41" s="5"/>
    </row>
    <row r="42" spans="2:25" x14ac:dyDescent="0.25">
      <c r="B42" s="1">
        <v>41</v>
      </c>
      <c r="C42">
        <v>319.536835</v>
      </c>
      <c r="D42">
        <v>322.28207400000002</v>
      </c>
      <c r="E42" s="5">
        <f t="shared" si="0"/>
        <v>2.7452390000000264</v>
      </c>
      <c r="F42">
        <f t="shared" si="1"/>
        <v>320.90945450000004</v>
      </c>
      <c r="G42">
        <f>$G$81</f>
        <v>-0.77114320538137893</v>
      </c>
      <c r="H42">
        <f>$G$82</f>
        <v>4.5335610453813695</v>
      </c>
      <c r="I42">
        <f>$E$77</f>
        <v>1.8812089199999953</v>
      </c>
      <c r="J42">
        <f t="shared" si="2"/>
        <v>0.85181250260913566</v>
      </c>
      <c r="O42">
        <f t="shared" si="3"/>
        <v>1.0085913068519941</v>
      </c>
      <c r="Y42" s="5"/>
    </row>
    <row r="43" spans="2:25" x14ac:dyDescent="0.25">
      <c r="B43" s="1">
        <v>42</v>
      </c>
      <c r="C43">
        <v>319.374146</v>
      </c>
      <c r="D43">
        <v>321.96228000000002</v>
      </c>
      <c r="E43" s="5">
        <f t="shared" si="0"/>
        <v>2.588134000000025</v>
      </c>
      <c r="F43">
        <f t="shared" si="1"/>
        <v>320.66821300000004</v>
      </c>
      <c r="G43">
        <f>$G$81</f>
        <v>-0.77114320538137893</v>
      </c>
      <c r="H43">
        <f>$G$82</f>
        <v>4.5335610453813695</v>
      </c>
      <c r="I43">
        <f>$E$77</f>
        <v>1.8812089199999953</v>
      </c>
      <c r="J43">
        <f t="shared" si="2"/>
        <v>0.80386248973017116</v>
      </c>
      <c r="O43">
        <f t="shared" si="3"/>
        <v>1.0081037680489016</v>
      </c>
      <c r="Y43" s="5"/>
    </row>
    <row r="44" spans="2:25" x14ac:dyDescent="0.25">
      <c r="B44" s="1">
        <v>43</v>
      </c>
      <c r="C44">
        <v>319.225616</v>
      </c>
      <c r="D44">
        <v>322.29382299999997</v>
      </c>
      <c r="E44" s="5">
        <f t="shared" si="0"/>
        <v>3.0682069999999726</v>
      </c>
      <c r="F44">
        <f t="shared" si="1"/>
        <v>320.75971949999996</v>
      </c>
      <c r="G44">
        <f>$G$81</f>
        <v>-0.77114320538137893</v>
      </c>
      <c r="H44">
        <f>$G$82</f>
        <v>4.5335610453813695</v>
      </c>
      <c r="I44">
        <f>$E$77</f>
        <v>1.8812089199999953</v>
      </c>
      <c r="J44">
        <f t="shared" si="2"/>
        <v>0.95199063123216388</v>
      </c>
      <c r="O44">
        <f t="shared" si="3"/>
        <v>1.0096114059969423</v>
      </c>
      <c r="Y44" s="5"/>
    </row>
    <row r="45" spans="2:25" x14ac:dyDescent="0.25">
      <c r="B45" s="1">
        <v>44</v>
      </c>
      <c r="C45">
        <v>320.15469400000001</v>
      </c>
      <c r="D45">
        <v>322.04132099999998</v>
      </c>
      <c r="E45" s="5">
        <f t="shared" si="0"/>
        <v>1.8866269999999759</v>
      </c>
      <c r="F45">
        <f t="shared" si="1"/>
        <v>321.09800749999999</v>
      </c>
      <c r="G45">
        <f>$G$81</f>
        <v>-0.77114320538137893</v>
      </c>
      <c r="H45">
        <f>$G$82</f>
        <v>4.5335610453813695</v>
      </c>
      <c r="I45">
        <f>$E$77</f>
        <v>1.8812089199999953</v>
      </c>
      <c r="J45">
        <f t="shared" si="2"/>
        <v>0.58583382844836118</v>
      </c>
      <c r="O45">
        <f t="shared" si="3"/>
        <v>1.0058928606556679</v>
      </c>
      <c r="Y45" s="5"/>
    </row>
    <row r="46" spans="2:25" x14ac:dyDescent="0.25">
      <c r="B46" s="1">
        <v>45</v>
      </c>
      <c r="C46">
        <v>319.47265599999997</v>
      </c>
      <c r="D46">
        <v>321.71755999999999</v>
      </c>
      <c r="E46" s="5">
        <f t="shared" si="0"/>
        <v>2.2449040000000196</v>
      </c>
      <c r="F46">
        <f t="shared" si="1"/>
        <v>320.59510799999998</v>
      </c>
      <c r="G46">
        <f>$G$81</f>
        <v>-0.77114320538137893</v>
      </c>
      <c r="H46">
        <f>$G$82</f>
        <v>4.5335610453813695</v>
      </c>
      <c r="I46">
        <f>$E$77</f>
        <v>1.8812089199999953</v>
      </c>
      <c r="J46">
        <f t="shared" si="2"/>
        <v>0.69778721435038216</v>
      </c>
      <c r="O46">
        <f t="shared" si="3"/>
        <v>1.0070269049880751</v>
      </c>
      <c r="Y46" s="5"/>
    </row>
    <row r="47" spans="2:25" x14ac:dyDescent="0.25">
      <c r="B47" s="1">
        <v>46</v>
      </c>
      <c r="C47">
        <v>319.39486699999998</v>
      </c>
      <c r="D47">
        <v>321.96261600000003</v>
      </c>
      <c r="E47" s="5">
        <f t="shared" si="0"/>
        <v>2.5677490000000489</v>
      </c>
      <c r="F47">
        <f t="shared" si="1"/>
        <v>320.6787415</v>
      </c>
      <c r="G47">
        <f>$G$81</f>
        <v>-0.77114320538137893</v>
      </c>
      <c r="H47">
        <f>$G$82</f>
        <v>4.5335610453813695</v>
      </c>
      <c r="I47">
        <f>$E$77</f>
        <v>1.8812089199999953</v>
      </c>
      <c r="J47">
        <f t="shared" si="2"/>
        <v>0.79753017039718932</v>
      </c>
      <c r="O47">
        <f t="shared" si="3"/>
        <v>1.0080394184919699</v>
      </c>
      <c r="Y47" s="5"/>
    </row>
    <row r="48" spans="2:25" x14ac:dyDescent="0.25">
      <c r="B48" s="1">
        <v>47</v>
      </c>
      <c r="C48">
        <v>319.47543300000001</v>
      </c>
      <c r="D48">
        <v>323.21450800000002</v>
      </c>
      <c r="E48" s="5">
        <f t="shared" si="0"/>
        <v>3.7390750000000139</v>
      </c>
      <c r="F48">
        <f t="shared" si="1"/>
        <v>321.34497050000004</v>
      </c>
      <c r="G48">
        <f>$G$81</f>
        <v>-0.77114320538137893</v>
      </c>
      <c r="H48">
        <f>$G$82</f>
        <v>4.5335610453813695</v>
      </c>
      <c r="I48">
        <f>$E$77</f>
        <v>1.8812089199999953</v>
      </c>
      <c r="J48">
        <f t="shared" si="2"/>
        <v>1.1568400883787102</v>
      </c>
      <c r="O48">
        <f t="shared" si="3"/>
        <v>1.0117037950771006</v>
      </c>
      <c r="Y48" s="5"/>
    </row>
    <row r="49" spans="2:25" x14ac:dyDescent="0.25">
      <c r="B49" s="1">
        <v>49</v>
      </c>
      <c r="C49">
        <v>319.08703600000001</v>
      </c>
      <c r="D49">
        <v>322.54144300000002</v>
      </c>
      <c r="E49" s="5">
        <f t="shared" si="0"/>
        <v>3.4544070000000033</v>
      </c>
      <c r="F49">
        <f t="shared" si="1"/>
        <v>320.81423949999999</v>
      </c>
      <c r="G49">
        <f>$G$81</f>
        <v>-0.77114320538137893</v>
      </c>
      <c r="H49">
        <f>$G$82</f>
        <v>4.5335610453813695</v>
      </c>
      <c r="I49">
        <f>$E$77</f>
        <v>1.8812089199999953</v>
      </c>
      <c r="J49">
        <f t="shared" si="2"/>
        <v>1.0709963246490477</v>
      </c>
      <c r="O49">
        <f t="shared" si="3"/>
        <v>1.0108259083267801</v>
      </c>
      <c r="Y49" s="5"/>
    </row>
    <row r="50" spans="2:25" x14ac:dyDescent="0.25">
      <c r="B50" s="1">
        <v>50</v>
      </c>
      <c r="C50">
        <v>320.59732100000002</v>
      </c>
      <c r="D50">
        <v>323.26208500000001</v>
      </c>
      <c r="E50" s="5">
        <f t="shared" si="0"/>
        <v>2.664763999999991</v>
      </c>
      <c r="F50">
        <f t="shared" si="1"/>
        <v>321.92970300000002</v>
      </c>
      <c r="G50">
        <f>$G$81</f>
        <v>-0.77114320538137893</v>
      </c>
      <c r="H50">
        <f>$G$82</f>
        <v>4.5335610453813695</v>
      </c>
      <c r="I50">
        <f>$E$77</f>
        <v>1.8812089199999953</v>
      </c>
      <c r="J50">
        <f t="shared" si="2"/>
        <v>0.82433546142597924</v>
      </c>
      <c r="O50">
        <f t="shared" si="3"/>
        <v>1.0083118723253461</v>
      </c>
      <c r="Y50" s="5"/>
    </row>
    <row r="51" spans="2:25" s="5" customFormat="1" x14ac:dyDescent="0.25">
      <c r="B51" s="1">
        <v>51</v>
      </c>
      <c r="C51" s="5">
        <v>321.03054800000001</v>
      </c>
      <c r="D51" s="5">
        <v>323.30484000000001</v>
      </c>
      <c r="E51" s="5">
        <f t="shared" si="0"/>
        <v>2.2742920000000026</v>
      </c>
      <c r="F51" s="5">
        <f t="shared" si="1"/>
        <v>322.16769399999998</v>
      </c>
      <c r="G51">
        <f>$G$81</f>
        <v>-0.77114320538137893</v>
      </c>
      <c r="H51">
        <f>$G$82</f>
        <v>4.5335610453813695</v>
      </c>
      <c r="I51">
        <f>$E$77</f>
        <v>1.8812089199999953</v>
      </c>
      <c r="J51">
        <f t="shared" si="2"/>
        <v>0.70345126908709521</v>
      </c>
      <c r="O51">
        <f t="shared" si="3"/>
        <v>1.0070843476241396</v>
      </c>
      <c r="W51"/>
      <c r="X51"/>
    </row>
    <row r="52" spans="2:25" s="5" customFormat="1" x14ac:dyDescent="0.25">
      <c r="B52" s="1">
        <v>52</v>
      </c>
      <c r="C52" s="5">
        <v>320.94647200000003</v>
      </c>
      <c r="D52" s="5">
        <v>323.79058800000001</v>
      </c>
      <c r="E52" s="5">
        <f t="shared" si="0"/>
        <v>2.8441159999999854</v>
      </c>
      <c r="F52" s="5">
        <f t="shared" si="1"/>
        <v>322.36853000000002</v>
      </c>
      <c r="G52">
        <f>$G$81</f>
        <v>-0.77114320538137893</v>
      </c>
      <c r="H52">
        <f>$G$82</f>
        <v>4.5335610453813695</v>
      </c>
      <c r="I52">
        <f>$E$77</f>
        <v>1.8812089199999953</v>
      </c>
      <c r="J52">
        <f t="shared" si="2"/>
        <v>0.87838130736523612</v>
      </c>
      <c r="O52">
        <f t="shared" si="3"/>
        <v>1.0088616521698359</v>
      </c>
      <c r="W52"/>
      <c r="X52"/>
    </row>
    <row r="53" spans="2:25" s="5" customFormat="1" x14ac:dyDescent="0.25">
      <c r="B53" s="1">
        <v>53</v>
      </c>
      <c r="C53" s="5">
        <v>320.47067299999998</v>
      </c>
      <c r="D53" s="5">
        <v>323.71914700000002</v>
      </c>
      <c r="E53" s="5">
        <f t="shared" si="0"/>
        <v>3.2484740000000443</v>
      </c>
      <c r="F53" s="5">
        <f t="shared" si="1"/>
        <v>322.09491000000003</v>
      </c>
      <c r="G53">
        <f>$G$81</f>
        <v>-0.77114320538137893</v>
      </c>
      <c r="H53">
        <f>$G$82</f>
        <v>4.5335610453813695</v>
      </c>
      <c r="I53">
        <f>$E$77</f>
        <v>1.8812089199999953</v>
      </c>
      <c r="J53">
        <f t="shared" si="2"/>
        <v>1.0034852834948449</v>
      </c>
      <c r="O53">
        <f t="shared" si="3"/>
        <v>1.0101365718416302</v>
      </c>
      <c r="W53"/>
      <c r="X53"/>
    </row>
    <row r="54" spans="2:25" x14ac:dyDescent="0.25">
      <c r="B54" s="1">
        <v>54</v>
      </c>
      <c r="C54">
        <v>320.68505900000002</v>
      </c>
      <c r="D54">
        <v>323.41314699999998</v>
      </c>
      <c r="E54" s="5">
        <f t="shared" si="0"/>
        <v>2.728087999999957</v>
      </c>
      <c r="F54">
        <f t="shared" si="1"/>
        <v>322.049103</v>
      </c>
      <c r="G54">
        <f>$G$81</f>
        <v>-0.77114320538137893</v>
      </c>
      <c r="H54">
        <f>$G$82</f>
        <v>4.5335610453813695</v>
      </c>
      <c r="I54">
        <f>$E$77</f>
        <v>1.8812089199999953</v>
      </c>
      <c r="J54">
        <f t="shared" si="2"/>
        <v>0.84353033428166635</v>
      </c>
      <c r="O54">
        <f t="shared" si="3"/>
        <v>1.0085070629997763</v>
      </c>
      <c r="Y54" s="5"/>
    </row>
    <row r="55" spans="2:25" x14ac:dyDescent="0.25">
      <c r="B55" s="1">
        <v>55</v>
      </c>
      <c r="C55">
        <v>321.00320399999998</v>
      </c>
      <c r="D55">
        <v>323.657196</v>
      </c>
      <c r="E55" s="5">
        <f t="shared" si="0"/>
        <v>2.6539920000000166</v>
      </c>
      <c r="F55">
        <f t="shared" si="1"/>
        <v>322.33019999999999</v>
      </c>
      <c r="G55">
        <f>$G$81</f>
        <v>-0.77114320538137893</v>
      </c>
      <c r="H55">
        <f>$G$82</f>
        <v>4.5335610453813695</v>
      </c>
      <c r="I55">
        <f>$E$77</f>
        <v>1.8812089199999953</v>
      </c>
      <c r="J55">
        <f t="shared" si="2"/>
        <v>0.82000092468205665</v>
      </c>
      <c r="O55">
        <f t="shared" si="3"/>
        <v>1.0082678053269525</v>
      </c>
      <c r="Y55" s="5"/>
    </row>
    <row r="56" spans="2:25" x14ac:dyDescent="0.25">
      <c r="B56" s="1">
        <v>57</v>
      </c>
      <c r="C56">
        <v>320.58325200000002</v>
      </c>
      <c r="D56">
        <v>323.96521000000001</v>
      </c>
      <c r="E56" s="5">
        <f t="shared" si="0"/>
        <v>3.3819579999999974</v>
      </c>
      <c r="F56">
        <f>AVERAGE(C56,D56)</f>
        <v>322.27423099999999</v>
      </c>
      <c r="G56">
        <f>$G$81</f>
        <v>-0.77114320538137893</v>
      </c>
      <c r="H56">
        <f>$G$82</f>
        <v>4.5335610453813695</v>
      </c>
      <c r="I56">
        <f>$E$77</f>
        <v>1.8812089199999953</v>
      </c>
      <c r="J56">
        <f t="shared" si="2"/>
        <v>1.0439262907273275</v>
      </c>
      <c r="O56">
        <f t="shared" si="3"/>
        <v>1.0105493907710437</v>
      </c>
      <c r="Y56" s="5"/>
    </row>
    <row r="57" spans="2:25" x14ac:dyDescent="0.25">
      <c r="B57" s="1">
        <v>58</v>
      </c>
      <c r="C57">
        <v>320.40838600000001</v>
      </c>
      <c r="D57">
        <v>324.11669899999998</v>
      </c>
      <c r="E57" s="5">
        <f t="shared" si="0"/>
        <v>3.7083129999999755</v>
      </c>
      <c r="F57">
        <f t="shared" ref="F57:F70" si="4">AVERAGE(C57,D57)</f>
        <v>322.2625425</v>
      </c>
      <c r="G57">
        <f>$G$81</f>
        <v>-0.77114320538137893</v>
      </c>
      <c r="H57">
        <f>$G$82</f>
        <v>4.5335610453813695</v>
      </c>
      <c r="I57">
        <f>$E$77</f>
        <v>1.8812089199999953</v>
      </c>
      <c r="J57">
        <f t="shared" si="2"/>
        <v>1.1441289546145772</v>
      </c>
      <c r="O57">
        <f t="shared" si="3"/>
        <v>1.0115737076869142</v>
      </c>
      <c r="Y57" s="5"/>
    </row>
    <row r="58" spans="2:25" x14ac:dyDescent="0.25">
      <c r="B58" s="1">
        <v>59</v>
      </c>
      <c r="C58">
        <v>318.89993299999998</v>
      </c>
      <c r="D58">
        <v>321.59634399999999</v>
      </c>
      <c r="E58" s="5">
        <f t="shared" si="0"/>
        <v>2.6964110000000119</v>
      </c>
      <c r="F58">
        <f t="shared" si="4"/>
        <v>320.24813849999998</v>
      </c>
      <c r="G58">
        <f>$G$81</f>
        <v>-0.77114320538137893</v>
      </c>
      <c r="H58">
        <f>$G$82</f>
        <v>4.5335610453813695</v>
      </c>
      <c r="I58">
        <f>$E$77</f>
        <v>1.8812089199999953</v>
      </c>
      <c r="J58">
        <f>(E58/D58)*100</f>
        <v>0.83844578780410894</v>
      </c>
      <c r="O58">
        <f t="shared" si="3"/>
        <v>1.0084553514158312</v>
      </c>
      <c r="Y58" s="5"/>
    </row>
    <row r="59" spans="2:25" x14ac:dyDescent="0.25">
      <c r="B59" s="1">
        <v>60</v>
      </c>
      <c r="C59">
        <v>318.75430299999999</v>
      </c>
      <c r="D59">
        <v>321.48773199999999</v>
      </c>
      <c r="E59" s="5">
        <f t="shared" si="0"/>
        <v>2.733429000000001</v>
      </c>
      <c r="F59">
        <f t="shared" si="4"/>
        <v>320.12101749999999</v>
      </c>
      <c r="G59">
        <f>$G$81</f>
        <v>-0.77114320538137893</v>
      </c>
      <c r="H59">
        <f>$G$82</f>
        <v>4.5335610453813695</v>
      </c>
      <c r="I59">
        <f>$E$77</f>
        <v>1.8812089199999953</v>
      </c>
      <c r="J59">
        <f t="shared" si="2"/>
        <v>0.85024364164539912</v>
      </c>
      <c r="O59">
        <f t="shared" si="3"/>
        <v>1.0085753477655799</v>
      </c>
      <c r="Y59" s="5"/>
    </row>
    <row r="60" spans="2:25" x14ac:dyDescent="0.25">
      <c r="B60" s="1">
        <v>61</v>
      </c>
      <c r="C60">
        <v>318.83325200000002</v>
      </c>
      <c r="D60">
        <v>322.25689699999998</v>
      </c>
      <c r="E60" s="5">
        <f t="shared" si="0"/>
        <v>3.423644999999965</v>
      </c>
      <c r="F60">
        <f t="shared" si="4"/>
        <v>320.5450745</v>
      </c>
      <c r="G60">
        <f>$G$81</f>
        <v>-0.77114320538137893</v>
      </c>
      <c r="H60">
        <f>$G$82</f>
        <v>4.5335610453813695</v>
      </c>
      <c r="I60">
        <f>$E$77</f>
        <v>1.8812089199999953</v>
      </c>
      <c r="J60">
        <f t="shared" si="2"/>
        <v>1.0623961913218465</v>
      </c>
      <c r="O60">
        <f t="shared" si="3"/>
        <v>1.0107380424674148</v>
      </c>
      <c r="Y60" s="5"/>
    </row>
    <row r="61" spans="2:25" x14ac:dyDescent="0.25">
      <c r="B61" s="1">
        <v>62</v>
      </c>
      <c r="C61">
        <v>319.084473</v>
      </c>
      <c r="D61">
        <v>321.88998400000003</v>
      </c>
      <c r="E61" s="5">
        <f t="shared" si="0"/>
        <v>2.8055110000000241</v>
      </c>
      <c r="F61">
        <f t="shared" si="4"/>
        <v>320.48722850000001</v>
      </c>
      <c r="G61">
        <f>$G$81</f>
        <v>-0.77114320538137893</v>
      </c>
      <c r="H61">
        <f>$G$82</f>
        <v>4.5335610453813695</v>
      </c>
      <c r="I61">
        <f>$E$77</f>
        <v>1.8812089199999953</v>
      </c>
      <c r="J61">
        <f t="shared" si="2"/>
        <v>0.87157449422223199</v>
      </c>
      <c r="O61">
        <f t="shared" si="3"/>
        <v>1.0087923770580964</v>
      </c>
      <c r="Y61" s="5"/>
    </row>
    <row r="62" spans="2:25" x14ac:dyDescent="0.25">
      <c r="B62" s="1">
        <v>63</v>
      </c>
      <c r="C62">
        <v>319.06677200000001</v>
      </c>
      <c r="D62">
        <v>321.957581</v>
      </c>
      <c r="E62" s="5">
        <f t="shared" ref="E62:E76" si="5">D62-C62</f>
        <v>2.8908089999999902</v>
      </c>
      <c r="F62">
        <f t="shared" si="4"/>
        <v>320.51217650000001</v>
      </c>
      <c r="G62">
        <f>$G$81</f>
        <v>-0.77114320538137893</v>
      </c>
      <c r="H62">
        <f>$G$82</f>
        <v>4.5335610453813695</v>
      </c>
      <c r="I62">
        <f>$E$77</f>
        <v>1.8812089199999953</v>
      </c>
      <c r="J62">
        <f t="shared" ref="J62:J70" si="6">(E62/D62)*100</f>
        <v>0.897885053994113</v>
      </c>
      <c r="O62">
        <f t="shared" si="3"/>
        <v>1.0090602007281411</v>
      </c>
      <c r="Y62" s="5"/>
    </row>
    <row r="63" spans="2:25" x14ac:dyDescent="0.25">
      <c r="B63" s="1">
        <v>64</v>
      </c>
      <c r="C63">
        <v>318.95016500000003</v>
      </c>
      <c r="D63">
        <v>321.96646099999998</v>
      </c>
      <c r="E63" s="5">
        <f t="shared" si="5"/>
        <v>3.0162959999999543</v>
      </c>
      <c r="F63">
        <f t="shared" si="4"/>
        <v>320.45831299999998</v>
      </c>
      <c r="G63">
        <f>$G$81</f>
        <v>-0.77114320538137893</v>
      </c>
      <c r="H63">
        <f>$G$82</f>
        <v>4.5335610453813695</v>
      </c>
      <c r="I63">
        <f>$E$77</f>
        <v>1.8812089199999953</v>
      </c>
      <c r="J63">
        <f t="shared" si="6"/>
        <v>0.93683546746813307</v>
      </c>
      <c r="O63">
        <f t="shared" ref="O63:O76" si="7">D63/C63</f>
        <v>1.0094569507433864</v>
      </c>
      <c r="Y63" s="5"/>
    </row>
    <row r="64" spans="2:25" s="10" customFormat="1" x14ac:dyDescent="0.25">
      <c r="B64" s="1">
        <v>65</v>
      </c>
      <c r="C64" s="10">
        <v>318.99529999999999</v>
      </c>
      <c r="D64" s="10">
        <v>322.751465</v>
      </c>
      <c r="E64" s="5">
        <f t="shared" si="5"/>
        <v>3.75616500000001</v>
      </c>
      <c r="F64">
        <f t="shared" si="4"/>
        <v>320.87338249999999</v>
      </c>
      <c r="G64">
        <f>$G$81</f>
        <v>-0.77114320538137893</v>
      </c>
      <c r="H64">
        <f>$G$82</f>
        <v>4.5335610453813695</v>
      </c>
      <c r="I64">
        <f>$E$77</f>
        <v>1.8812089199999953</v>
      </c>
      <c r="J64">
        <f t="shared" si="6"/>
        <v>1.1637948723176239</v>
      </c>
      <c r="O64">
        <f t="shared" si="7"/>
        <v>1.0117749853994715</v>
      </c>
      <c r="Y64" s="2"/>
    </row>
    <row r="65" spans="1:33" s="10" customFormat="1" x14ac:dyDescent="0.25">
      <c r="B65" s="1">
        <v>66</v>
      </c>
      <c r="C65" s="10">
        <v>318.99490400000002</v>
      </c>
      <c r="D65" s="10">
        <v>322.932434</v>
      </c>
      <c r="E65" s="5">
        <f t="shared" si="5"/>
        <v>3.9375299999999811</v>
      </c>
      <c r="F65">
        <f t="shared" si="4"/>
        <v>320.96366899999998</v>
      </c>
      <c r="G65">
        <f>$G$81</f>
        <v>-0.77114320538137893</v>
      </c>
      <c r="H65">
        <f>$G$82</f>
        <v>4.5335610453813695</v>
      </c>
      <c r="I65">
        <f>$E$77</f>
        <v>1.8812089199999953</v>
      </c>
      <c r="J65">
        <f t="shared" si="6"/>
        <v>1.2193045929849156</v>
      </c>
      <c r="O65">
        <f t="shared" si="7"/>
        <v>1.0123435514192414</v>
      </c>
      <c r="Y65" s="2"/>
    </row>
    <row r="66" spans="1:33" s="10" customFormat="1" x14ac:dyDescent="0.25">
      <c r="B66" s="1">
        <v>67</v>
      </c>
      <c r="C66" s="10">
        <v>318.81582600000002</v>
      </c>
      <c r="D66" s="10">
        <v>322.55474900000002</v>
      </c>
      <c r="E66" s="5">
        <f t="shared" si="5"/>
        <v>3.7389229999999998</v>
      </c>
      <c r="F66">
        <f t="shared" si="4"/>
        <v>320.68528750000002</v>
      </c>
      <c r="G66">
        <f>$G$81</f>
        <v>-0.77114320538137893</v>
      </c>
      <c r="H66">
        <f>$G$82</f>
        <v>4.5335610453813695</v>
      </c>
      <c r="I66">
        <f>$E$77</f>
        <v>1.8812089199999953</v>
      </c>
      <c r="J66">
        <f t="shared" si="6"/>
        <v>1.1591591850969771</v>
      </c>
      <c r="O66">
        <f t="shared" si="7"/>
        <v>1.0117275326225492</v>
      </c>
      <c r="Y66" s="2"/>
    </row>
    <row r="67" spans="1:33" s="10" customFormat="1" x14ac:dyDescent="0.25">
      <c r="B67" s="1">
        <v>68</v>
      </c>
      <c r="C67" s="10">
        <v>286.52829000000003</v>
      </c>
      <c r="D67" s="10">
        <v>289.45413200000002</v>
      </c>
      <c r="E67" s="5">
        <f t="shared" si="5"/>
        <v>2.9258419999999887</v>
      </c>
      <c r="F67">
        <f t="shared" si="4"/>
        <v>287.99121100000002</v>
      </c>
      <c r="G67">
        <f>$G$81</f>
        <v>-0.77114320538137893</v>
      </c>
      <c r="H67">
        <f>$G$82</f>
        <v>4.5335610453813695</v>
      </c>
      <c r="I67">
        <f>$E$77</f>
        <v>1.8812089199999953</v>
      </c>
      <c r="J67">
        <f t="shared" si="6"/>
        <v>1.010813692581866</v>
      </c>
      <c r="O67">
        <f t="shared" si="7"/>
        <v>1.0102113546972971</v>
      </c>
      <c r="Y67" s="2"/>
    </row>
    <row r="68" spans="1:33" s="10" customFormat="1" x14ac:dyDescent="0.25">
      <c r="B68" s="1">
        <v>70</v>
      </c>
      <c r="C68" s="10">
        <v>286.24426299999999</v>
      </c>
      <c r="D68" s="10">
        <v>290.02359000000001</v>
      </c>
      <c r="E68" s="5">
        <f t="shared" si="5"/>
        <v>3.7793270000000234</v>
      </c>
      <c r="F68">
        <f t="shared" si="4"/>
        <v>288.13392650000003</v>
      </c>
      <c r="G68">
        <f>$G$81</f>
        <v>-0.77114320538137893</v>
      </c>
      <c r="H68">
        <f>$G$82</f>
        <v>4.5335610453813695</v>
      </c>
      <c r="I68">
        <f>$E$77</f>
        <v>1.8812089199999953</v>
      </c>
      <c r="J68">
        <f t="shared" si="6"/>
        <v>1.3031102056215578</v>
      </c>
      <c r="O68">
        <f t="shared" si="7"/>
        <v>1.0132031536995381</v>
      </c>
      <c r="Y68" s="2"/>
    </row>
    <row r="69" spans="1:33" s="10" customFormat="1" x14ac:dyDescent="0.25">
      <c r="B69" s="1">
        <v>71</v>
      </c>
      <c r="C69" s="10">
        <v>286.76489299999997</v>
      </c>
      <c r="D69" s="10">
        <v>289.00723299999999</v>
      </c>
      <c r="E69" s="5">
        <f t="shared" si="5"/>
        <v>2.2423400000000129</v>
      </c>
      <c r="F69">
        <f t="shared" si="4"/>
        <v>287.88606299999998</v>
      </c>
      <c r="G69">
        <f>$G$81</f>
        <v>-0.77114320538137893</v>
      </c>
      <c r="H69">
        <f>$G$82</f>
        <v>4.5335610453813695</v>
      </c>
      <c r="I69">
        <f>$E$77</f>
        <v>1.8812089199999953</v>
      </c>
      <c r="J69">
        <f t="shared" si="6"/>
        <v>0.77587677537468869</v>
      </c>
      <c r="O69">
        <f t="shared" si="7"/>
        <v>1.0078194369489992</v>
      </c>
      <c r="Y69" s="2"/>
    </row>
    <row r="70" spans="1:33" s="10" customFormat="1" x14ac:dyDescent="0.25">
      <c r="B70" s="1">
        <v>72</v>
      </c>
      <c r="C70" s="10">
        <v>286.65048200000001</v>
      </c>
      <c r="D70" s="10">
        <v>289.44543499999997</v>
      </c>
      <c r="E70" s="5">
        <f t="shared" si="5"/>
        <v>2.794952999999964</v>
      </c>
      <c r="F70">
        <f t="shared" si="4"/>
        <v>288.04795849999999</v>
      </c>
      <c r="G70">
        <f>$G$81</f>
        <v>-0.77114320538137893</v>
      </c>
      <c r="H70">
        <f>$G$82</f>
        <v>4.5335610453813695</v>
      </c>
      <c r="I70">
        <f>$E$77</f>
        <v>1.8812089199999953</v>
      </c>
      <c r="J70">
        <f t="shared" si="6"/>
        <v>0.96562345161877028</v>
      </c>
      <c r="O70">
        <f t="shared" si="7"/>
        <v>1.0097503865351951</v>
      </c>
      <c r="Y70" s="2"/>
    </row>
    <row r="71" spans="1:33" s="10" customFormat="1" ht="18" customHeight="1" x14ac:dyDescent="0.25">
      <c r="B71" s="1">
        <v>77</v>
      </c>
      <c r="C71" s="10">
        <v>283.569275</v>
      </c>
      <c r="D71" s="10">
        <v>285.93646200000001</v>
      </c>
      <c r="E71" s="5">
        <f t="shared" si="5"/>
        <v>2.3671870000000013</v>
      </c>
      <c r="F71">
        <f t="shared" ref="F71:F76" si="8">AVERAGE(C71,D71)</f>
        <v>284.75286849999998</v>
      </c>
      <c r="G71">
        <f>$G$81</f>
        <v>-0.77114320538137893</v>
      </c>
      <c r="H71">
        <f>$G$82</f>
        <v>4.5335610453813695</v>
      </c>
      <c r="I71">
        <f>$E$77</f>
        <v>1.8812089199999953</v>
      </c>
      <c r="J71">
        <f t="shared" ref="J71:J75" si="9">(E71/D71)*100</f>
        <v>0.82787168290555446</v>
      </c>
      <c r="O71">
        <f t="shared" si="7"/>
        <v>1.0083478261176215</v>
      </c>
      <c r="Y71" s="2"/>
    </row>
    <row r="72" spans="1:33" s="10" customFormat="1" ht="18" customHeight="1" x14ac:dyDescent="0.25">
      <c r="B72" s="1">
        <v>78</v>
      </c>
      <c r="C72" s="10">
        <v>283.55081200000001</v>
      </c>
      <c r="D72" s="10">
        <v>286.39584400000001</v>
      </c>
      <c r="E72" s="5">
        <f t="shared" si="5"/>
        <v>2.8450320000000033</v>
      </c>
      <c r="F72">
        <f t="shared" si="8"/>
        <v>284.97332800000004</v>
      </c>
      <c r="G72">
        <f>$G$81</f>
        <v>-0.77114320538137893</v>
      </c>
      <c r="H72">
        <f>$G$82</f>
        <v>4.5335610453813695</v>
      </c>
      <c r="I72">
        <f>$E$77</f>
        <v>1.8812089199999953</v>
      </c>
      <c r="J72">
        <f t="shared" si="9"/>
        <v>0.99339151024831329</v>
      </c>
      <c r="O72">
        <f t="shared" si="7"/>
        <v>1.010033587912984</v>
      </c>
      <c r="Y72" s="2"/>
    </row>
    <row r="73" spans="1:33" s="10" customFormat="1" ht="18" customHeight="1" x14ac:dyDescent="0.25">
      <c r="B73" s="1">
        <v>80</v>
      </c>
      <c r="C73" s="10">
        <v>283.71118200000001</v>
      </c>
      <c r="D73" s="10">
        <v>285.62503099999998</v>
      </c>
      <c r="E73" s="5">
        <f t="shared" si="5"/>
        <v>1.9138489999999706</v>
      </c>
      <c r="F73">
        <f t="shared" si="8"/>
        <v>284.66810650000002</v>
      </c>
      <c r="G73">
        <f>$G$81</f>
        <v>-0.77114320538137893</v>
      </c>
      <c r="H73">
        <f>$G$82</f>
        <v>4.5335610453813695</v>
      </c>
      <c r="I73">
        <f>$E$77</f>
        <v>1.8812089199999953</v>
      </c>
      <c r="J73">
        <f t="shared" si="9"/>
        <v>0.67005646994572088</v>
      </c>
      <c r="O73">
        <f t="shared" si="7"/>
        <v>1.006745765135193</v>
      </c>
      <c r="Y73" s="2"/>
    </row>
    <row r="74" spans="1:33" s="10" customFormat="1" x14ac:dyDescent="0.25">
      <c r="B74" s="1">
        <v>81</v>
      </c>
      <c r="C74" s="10">
        <v>283.675995</v>
      </c>
      <c r="D74" s="10">
        <v>285.80435199999999</v>
      </c>
      <c r="E74" s="5">
        <f t="shared" si="5"/>
        <v>2.1283569999999941</v>
      </c>
      <c r="F74">
        <f t="shared" si="8"/>
        <v>284.74017349999997</v>
      </c>
      <c r="G74">
        <f>$G$81</f>
        <v>-0.77114320538137893</v>
      </c>
      <c r="H74">
        <f>$G$82</f>
        <v>4.5335610453813695</v>
      </c>
      <c r="I74">
        <f>$E$77</f>
        <v>1.8812089199999953</v>
      </c>
      <c r="J74">
        <f t="shared" si="9"/>
        <v>0.74469019981892859</v>
      </c>
      <c r="O74">
        <f t="shared" si="7"/>
        <v>1.0075027744240397</v>
      </c>
      <c r="Y74" s="2"/>
    </row>
    <row r="75" spans="1:33" s="10" customFormat="1" x14ac:dyDescent="0.25">
      <c r="B75" s="1">
        <v>82</v>
      </c>
      <c r="C75" s="10">
        <v>283.21356200000002</v>
      </c>
      <c r="D75" s="10">
        <v>285.84149200000002</v>
      </c>
      <c r="E75" s="5">
        <f t="shared" si="5"/>
        <v>2.6279299999999921</v>
      </c>
      <c r="F75">
        <f t="shared" si="8"/>
        <v>284.52752700000002</v>
      </c>
      <c r="G75">
        <f>$G$81</f>
        <v>-0.77114320538137893</v>
      </c>
      <c r="H75">
        <f>$G$82</f>
        <v>4.5335610453813695</v>
      </c>
      <c r="I75">
        <f>$E$77</f>
        <v>1.8812089199999953</v>
      </c>
      <c r="J75">
        <f t="shared" si="9"/>
        <v>0.91936617795151721</v>
      </c>
      <c r="O75">
        <f t="shared" si="7"/>
        <v>1.0092789694866378</v>
      </c>
      <c r="Y75" s="2"/>
    </row>
    <row r="76" spans="1:33" s="10" customFormat="1" x14ac:dyDescent="0.25">
      <c r="B76" s="1">
        <v>85</v>
      </c>
      <c r="C76" s="10">
        <v>283.33865400000002</v>
      </c>
      <c r="D76" s="10">
        <v>286.94039900000001</v>
      </c>
      <c r="E76" s="5">
        <f t="shared" si="5"/>
        <v>3.601744999999994</v>
      </c>
      <c r="F76">
        <f t="shared" si="8"/>
        <v>285.13952649999999</v>
      </c>
      <c r="G76">
        <f>$G$81</f>
        <v>-0.77114320538137893</v>
      </c>
      <c r="H76">
        <f>$G$82</f>
        <v>4.5335610453813695</v>
      </c>
      <c r="I76">
        <f>$E$77</f>
        <v>1.8812089199999953</v>
      </c>
      <c r="J76">
        <f t="shared" ref="J76" si="10">(E76/D76)*100</f>
        <v>1.2552240857516872</v>
      </c>
      <c r="O76">
        <f t="shared" si="7"/>
        <v>1.0127118024637753</v>
      </c>
      <c r="Y76" s="2"/>
    </row>
    <row r="77" spans="1:33" s="9" customFormat="1" x14ac:dyDescent="0.25">
      <c r="B77" s="9">
        <f>COUNT(B2:B76)</f>
        <v>75</v>
      </c>
      <c r="E77" s="14">
        <f>AVERAGE(E2:E76)</f>
        <v>1.8812089199999953</v>
      </c>
      <c r="F77" s="9" t="s">
        <v>0</v>
      </c>
      <c r="J77"/>
    </row>
    <row r="78" spans="1:33" x14ac:dyDescent="0.25">
      <c r="A78" s="2"/>
      <c r="E78" s="2">
        <f>STDEV(E2:E76)</f>
        <v>1.3532408802966196</v>
      </c>
      <c r="F78" t="s">
        <v>1</v>
      </c>
      <c r="G78" s="10"/>
      <c r="H78" s="10"/>
    </row>
    <row r="80" spans="1:33" ht="15.75" thickBot="1" x14ac:dyDescent="0.3">
      <c r="F80" t="s">
        <v>4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5:33" x14ac:dyDescent="0.25">
      <c r="F81" s="7" t="s">
        <v>2</v>
      </c>
      <c r="G81" s="3">
        <f>E77-(1.96*E78)</f>
        <v>-0.77114320538137893</v>
      </c>
      <c r="H81" t="s">
        <v>17</v>
      </c>
      <c r="I81" s="1" t="s">
        <v>24</v>
      </c>
      <c r="J81" s="15">
        <f>E78/E77</f>
        <v>0.71934640853001219</v>
      </c>
      <c r="K81">
        <f>J81*1+0</f>
        <v>0.71934640853001219</v>
      </c>
      <c r="L81">
        <f>E77/800</f>
        <v>2.3515111499999939E-3</v>
      </c>
      <c r="M81" t="s">
        <v>25</v>
      </c>
      <c r="N81">
        <f>Q88</f>
        <v>0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5:33" ht="15.75" thickBot="1" x14ac:dyDescent="0.3">
      <c r="F82" s="8" t="s">
        <v>3</v>
      </c>
      <c r="G82" s="4">
        <f>E77+(1.96*E78)</f>
        <v>4.5335610453813695</v>
      </c>
      <c r="H82" t="s">
        <v>18</v>
      </c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5:33" x14ac:dyDescent="0.25"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5:33" x14ac:dyDescent="0.25">
      <c r="F84" t="s">
        <v>7</v>
      </c>
      <c r="P84">
        <f>(G81-G82)/2</f>
        <v>-2.6523521253813742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5:33" x14ac:dyDescent="0.25">
      <c r="F85" s="11" t="s">
        <v>8</v>
      </c>
      <c r="G85">
        <f>((E78)^2)/B77</f>
        <v>2.4416811734746267E-2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5:33" x14ac:dyDescent="0.25">
      <c r="F86" s="11" t="s">
        <v>9</v>
      </c>
      <c r="G86">
        <f>((E78)^2)/(2*(B77-1))</f>
        <v>1.2373384325040338E-2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5:33" x14ac:dyDescent="0.25">
      <c r="F87" s="12" t="s">
        <v>10</v>
      </c>
      <c r="G87" s="10" t="s">
        <v>11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5:33" x14ac:dyDescent="0.25">
      <c r="E88" s="11" t="s">
        <v>14</v>
      </c>
      <c r="F88" s="12" t="s">
        <v>12</v>
      </c>
      <c r="G88" s="10">
        <f>E78/(SQRT(B77))</f>
        <v>0.15625879730353187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5:33" ht="15.75" thickBot="1" x14ac:dyDescent="0.3">
      <c r="F89" s="13" t="s">
        <v>21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5:33" ht="15" customHeight="1" x14ac:dyDescent="0.25">
      <c r="F90" s="21" t="s">
        <v>15</v>
      </c>
      <c r="G90" s="3">
        <f>E77+(1.984*G88)</f>
        <v>2.1912263738502027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5:33" ht="15.75" thickBot="1" x14ac:dyDescent="0.3">
      <c r="F91" s="22"/>
      <c r="G91" s="4">
        <f>E77-(1.984*G88)</f>
        <v>1.5711914661497881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5:33" x14ac:dyDescent="0.25">
      <c r="F92" s="23" t="s">
        <v>13</v>
      </c>
      <c r="G92" s="25">
        <f>1.71*G88</f>
        <v>0.26720254338903948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5:33" ht="15.75" thickBot="1" x14ac:dyDescent="0.3">
      <c r="F93" s="24"/>
      <c r="G93" s="26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5:33" x14ac:dyDescent="0.25">
      <c r="E94" t="s">
        <v>17</v>
      </c>
      <c r="F94" s="27" t="s">
        <v>16</v>
      </c>
      <c r="G94" s="3">
        <f>G81-(1.984*G92)</f>
        <v>-1.3012730514652333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5:33" ht="15.75" thickBot="1" x14ac:dyDescent="0.3">
      <c r="F95" s="28"/>
      <c r="G95" s="4">
        <f>G81+(1.984*G92)</f>
        <v>-0.24101335929752454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5:33" x14ac:dyDescent="0.25">
      <c r="E96" t="s">
        <v>18</v>
      </c>
      <c r="F96" s="27" t="s">
        <v>19</v>
      </c>
      <c r="G96" s="3">
        <f>G82-(1.984*G92)</f>
        <v>4.0034311992975153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8"/>
      <c r="G97" s="4">
        <f>G82+(1.984*G92)</f>
        <v>5.0636908914652237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0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0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17"/>
      <c r="G103" s="17"/>
      <c r="H103" s="17"/>
      <c r="I103" s="17"/>
      <c r="J103" s="17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17"/>
      <c r="G104" s="17"/>
      <c r="H104" s="17"/>
      <c r="I104" s="17"/>
      <c r="J104" s="17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17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AD121" s="10"/>
      <c r="AE121" s="10"/>
    </row>
  </sheetData>
  <mergeCells count="6">
    <mergeCell ref="F99:F100"/>
    <mergeCell ref="F90:F91"/>
    <mergeCell ref="F92:F93"/>
    <mergeCell ref="G92:G93"/>
    <mergeCell ref="F94:F95"/>
    <mergeCell ref="F96:F9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2016-11-15T13:16:31Z</dcterms:modified>
</cp:coreProperties>
</file>